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owestofttc.sharepoint.com/sites/AssetManagement/Shared Documents/Assets LTC/Arnolds bequest SK261315_CHARITY LAND NOT LTC/Meetings/2024 - 2025/240723/"/>
    </mc:Choice>
  </mc:AlternateContent>
  <xr:revisionPtr revIDLastSave="0" documentId="8_{BFA2A51D-F931-4289-BF00-856CC7D2A6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&amp;P Accounts 24-25" sheetId="8" r:id="rId1"/>
    <sheet name="R&amp;P Accounts 23-24" sheetId="7" r:id="rId2"/>
    <sheet name="R&amp;P Accounts 22-23" sheetId="6" r:id="rId3"/>
    <sheet name="R&amp;P Accounts 21-22" sheetId="5" r:id="rId4"/>
    <sheet name="R&amp;P Accounts 20-21" sheetId="4" r:id="rId5"/>
    <sheet name="R&amp;P Accounts 19-20" sheetId="2" r:id="rId6"/>
  </sheets>
  <definedNames>
    <definedName name="_xlnm.Print_Area" localSheetId="5">'R&amp;P Accounts 19-20'!$A$3:$J$96</definedName>
    <definedName name="_xlnm.Print_Area" localSheetId="4">'R&amp;P Accounts 20-21'!$A$3:$J$96</definedName>
    <definedName name="_xlnm.Print_Area" localSheetId="3">'R&amp;P Accounts 21-22'!$A$3:$J$96</definedName>
    <definedName name="_xlnm.Print_Area" localSheetId="2">'R&amp;P Accounts 22-23'!$A$3:$J$96</definedName>
    <definedName name="_xlnm.Print_Area" localSheetId="1">'R&amp;P Accounts 23-24'!$A$3:$J$103</definedName>
    <definedName name="_xlnm.Print_Area" localSheetId="0">'R&amp;P Accounts 24-25'!$A$3:$J$100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8" l="1"/>
  <c r="H41" i="8"/>
  <c r="H40" i="8"/>
  <c r="H39" i="8"/>
  <c r="J31" i="8"/>
  <c r="J44" i="8" s="1"/>
  <c r="J65" i="8"/>
  <c r="H65" i="8"/>
  <c r="F65" i="8"/>
  <c r="H54" i="8"/>
  <c r="J49" i="8"/>
  <c r="F49" i="8"/>
  <c r="D49" i="8"/>
  <c r="B49" i="8"/>
  <c r="H48" i="8"/>
  <c r="H47" i="8"/>
  <c r="F44" i="8"/>
  <c r="D44" i="8"/>
  <c r="H43" i="8"/>
  <c r="H38" i="8"/>
  <c r="H37" i="8"/>
  <c r="H36" i="8"/>
  <c r="H35" i="8"/>
  <c r="H34" i="8"/>
  <c r="H33" i="8"/>
  <c r="H32" i="8"/>
  <c r="H31" i="8"/>
  <c r="J26" i="8"/>
  <c r="F26" i="8"/>
  <c r="D26" i="8"/>
  <c r="B26" i="8"/>
  <c r="H25" i="8"/>
  <c r="H24" i="8"/>
  <c r="J21" i="8"/>
  <c r="F21" i="8"/>
  <c r="D21" i="8"/>
  <c r="B21" i="8"/>
  <c r="H20" i="8"/>
  <c r="H19" i="8"/>
  <c r="H18" i="8"/>
  <c r="H17" i="8"/>
  <c r="H16" i="8"/>
  <c r="H15" i="8"/>
  <c r="H14" i="8"/>
  <c r="H13" i="8"/>
  <c r="H45" i="7"/>
  <c r="H44" i="7"/>
  <c r="H43" i="7"/>
  <c r="H42" i="7"/>
  <c r="H41" i="7"/>
  <c r="H46" i="7"/>
  <c r="H40" i="7"/>
  <c r="H39" i="7"/>
  <c r="B38" i="7"/>
  <c r="H38" i="7" s="1"/>
  <c r="H13" i="2"/>
  <c r="H14" i="2"/>
  <c r="H15" i="2"/>
  <c r="H16" i="2"/>
  <c r="H17" i="2"/>
  <c r="H18" i="2"/>
  <c r="H19" i="2"/>
  <c r="H20" i="2"/>
  <c r="B21" i="2"/>
  <c r="D21" i="2"/>
  <c r="F21" i="2"/>
  <c r="H21" i="2"/>
  <c r="J21" i="2"/>
  <c r="H24" i="2"/>
  <c r="H25" i="2"/>
  <c r="B26" i="2"/>
  <c r="D26" i="2"/>
  <c r="F26" i="2"/>
  <c r="H26" i="2"/>
  <c r="J26" i="2"/>
  <c r="B28" i="2"/>
  <c r="D28" i="2"/>
  <c r="F28" i="2"/>
  <c r="H28" i="2"/>
  <c r="J28" i="2"/>
  <c r="H31" i="2"/>
  <c r="H32" i="2"/>
  <c r="H33" i="2"/>
  <c r="H34" i="2"/>
  <c r="H35" i="2"/>
  <c r="H36" i="2"/>
  <c r="H37" i="2"/>
  <c r="H38" i="2"/>
  <c r="H39" i="2"/>
  <c r="B40" i="2"/>
  <c r="D40" i="2"/>
  <c r="F40" i="2"/>
  <c r="H40" i="2"/>
  <c r="J40" i="2"/>
  <c r="H43" i="2"/>
  <c r="H44" i="2"/>
  <c r="B45" i="2"/>
  <c r="D45" i="2"/>
  <c r="F45" i="2"/>
  <c r="H45" i="2"/>
  <c r="J45" i="2"/>
  <c r="B47" i="2"/>
  <c r="D47" i="2"/>
  <c r="F47" i="2"/>
  <c r="H47" i="2"/>
  <c r="J47" i="2"/>
  <c r="B49" i="2"/>
  <c r="D49" i="2"/>
  <c r="F49" i="2"/>
  <c r="H49" i="2"/>
  <c r="J49" i="2"/>
  <c r="H50" i="2"/>
  <c r="B52" i="2"/>
  <c r="D52" i="2"/>
  <c r="F52" i="2"/>
  <c r="H52" i="2"/>
  <c r="J52" i="2"/>
  <c r="F61" i="2"/>
  <c r="H61" i="2"/>
  <c r="J61" i="2"/>
  <c r="F62" i="2"/>
  <c r="H62" i="2"/>
  <c r="J62" i="2"/>
  <c r="H13" i="4"/>
  <c r="H14" i="4"/>
  <c r="H15" i="4"/>
  <c r="H16" i="4"/>
  <c r="H17" i="4"/>
  <c r="H18" i="4"/>
  <c r="H19" i="4"/>
  <c r="H20" i="4"/>
  <c r="B21" i="4"/>
  <c r="D21" i="4"/>
  <c r="F21" i="4"/>
  <c r="H21" i="4"/>
  <c r="J21" i="4"/>
  <c r="H24" i="4"/>
  <c r="H25" i="4"/>
  <c r="B26" i="4"/>
  <c r="D26" i="4"/>
  <c r="F26" i="4"/>
  <c r="H26" i="4"/>
  <c r="J26" i="4"/>
  <c r="B28" i="4"/>
  <c r="D28" i="4"/>
  <c r="F28" i="4"/>
  <c r="H28" i="4"/>
  <c r="J28" i="4"/>
  <c r="H31" i="4"/>
  <c r="H32" i="4"/>
  <c r="H33" i="4"/>
  <c r="H34" i="4"/>
  <c r="H35" i="4"/>
  <c r="H36" i="4"/>
  <c r="H37" i="4"/>
  <c r="H38" i="4"/>
  <c r="H39" i="4"/>
  <c r="B40" i="4"/>
  <c r="D40" i="4"/>
  <c r="F40" i="4"/>
  <c r="H40" i="4"/>
  <c r="J40" i="4"/>
  <c r="H43" i="4"/>
  <c r="H44" i="4"/>
  <c r="B45" i="4"/>
  <c r="D45" i="4"/>
  <c r="F45" i="4"/>
  <c r="H45" i="4"/>
  <c r="J45" i="4"/>
  <c r="B47" i="4"/>
  <c r="D47" i="4"/>
  <c r="F47" i="4"/>
  <c r="H47" i="4"/>
  <c r="J47" i="4"/>
  <c r="B49" i="4"/>
  <c r="D49" i="4"/>
  <c r="F49" i="4"/>
  <c r="H49" i="4"/>
  <c r="J49" i="4"/>
  <c r="H50" i="4"/>
  <c r="B52" i="4"/>
  <c r="D52" i="4"/>
  <c r="F52" i="4"/>
  <c r="H52" i="4"/>
  <c r="J52" i="4"/>
  <c r="F61" i="4"/>
  <c r="H61" i="4"/>
  <c r="J61" i="4"/>
  <c r="F62" i="4"/>
  <c r="H62" i="4"/>
  <c r="J62" i="4"/>
  <c r="H13" i="5"/>
  <c r="H14" i="5"/>
  <c r="H15" i="5"/>
  <c r="H16" i="5"/>
  <c r="H17" i="5"/>
  <c r="H18" i="5"/>
  <c r="H19" i="5"/>
  <c r="H20" i="5"/>
  <c r="B21" i="5"/>
  <c r="D21" i="5"/>
  <c r="F21" i="5"/>
  <c r="H21" i="5"/>
  <c r="J21" i="5"/>
  <c r="H24" i="5"/>
  <c r="H25" i="5"/>
  <c r="B26" i="5"/>
  <c r="D26" i="5"/>
  <c r="F26" i="5"/>
  <c r="H26" i="5"/>
  <c r="J26" i="5"/>
  <c r="B28" i="5"/>
  <c r="D28" i="5"/>
  <c r="F28" i="5"/>
  <c r="H28" i="5"/>
  <c r="J28" i="5"/>
  <c r="H31" i="5"/>
  <c r="H32" i="5"/>
  <c r="H33" i="5"/>
  <c r="H34" i="5"/>
  <c r="H35" i="5"/>
  <c r="H36" i="5"/>
  <c r="H37" i="5"/>
  <c r="H38" i="5"/>
  <c r="H39" i="5"/>
  <c r="B40" i="5"/>
  <c r="D40" i="5"/>
  <c r="F40" i="5"/>
  <c r="H40" i="5"/>
  <c r="J40" i="5"/>
  <c r="H43" i="5"/>
  <c r="H44" i="5"/>
  <c r="B45" i="5"/>
  <c r="D45" i="5"/>
  <c r="F45" i="5"/>
  <c r="H45" i="5"/>
  <c r="J45" i="5"/>
  <c r="B47" i="5"/>
  <c r="D47" i="5"/>
  <c r="F47" i="5"/>
  <c r="H47" i="5"/>
  <c r="J47" i="5"/>
  <c r="B49" i="5"/>
  <c r="D49" i="5"/>
  <c r="F49" i="5"/>
  <c r="H49" i="5"/>
  <c r="J49" i="5"/>
  <c r="H50" i="5"/>
  <c r="B52" i="5"/>
  <c r="D52" i="5"/>
  <c r="F52" i="5"/>
  <c r="H52" i="5"/>
  <c r="J52" i="5"/>
  <c r="F58" i="5"/>
  <c r="F61" i="5"/>
  <c r="H61" i="5"/>
  <c r="J61" i="5"/>
  <c r="F62" i="5"/>
  <c r="H62" i="5"/>
  <c r="J62" i="5"/>
  <c r="H13" i="6"/>
  <c r="H14" i="6"/>
  <c r="H15" i="6"/>
  <c r="H16" i="6"/>
  <c r="H17" i="6"/>
  <c r="H18" i="6"/>
  <c r="H19" i="6"/>
  <c r="H20" i="6"/>
  <c r="B21" i="6"/>
  <c r="D21" i="6"/>
  <c r="F21" i="6"/>
  <c r="H21" i="6"/>
  <c r="J21" i="6"/>
  <c r="H24" i="6"/>
  <c r="H25" i="6"/>
  <c r="B26" i="6"/>
  <c r="D26" i="6"/>
  <c r="F26" i="6"/>
  <c r="H26" i="6"/>
  <c r="J26" i="6"/>
  <c r="B28" i="6"/>
  <c r="D28" i="6"/>
  <c r="F28" i="6"/>
  <c r="H28" i="6"/>
  <c r="J28" i="6"/>
  <c r="H31" i="6"/>
  <c r="H32" i="6"/>
  <c r="H33" i="6"/>
  <c r="H34" i="6"/>
  <c r="H35" i="6"/>
  <c r="H36" i="6"/>
  <c r="H37" i="6"/>
  <c r="H38" i="6"/>
  <c r="H39" i="6"/>
  <c r="B40" i="6"/>
  <c r="D40" i="6"/>
  <c r="F40" i="6"/>
  <c r="H40" i="6"/>
  <c r="J40" i="6"/>
  <c r="H43" i="6"/>
  <c r="H44" i="6"/>
  <c r="B45" i="6"/>
  <c r="D45" i="6"/>
  <c r="F45" i="6"/>
  <c r="H45" i="6"/>
  <c r="J45" i="6"/>
  <c r="B47" i="6"/>
  <c r="D47" i="6"/>
  <c r="F47" i="6"/>
  <c r="H47" i="6"/>
  <c r="J47" i="6"/>
  <c r="B49" i="6"/>
  <c r="D49" i="6"/>
  <c r="F49" i="6"/>
  <c r="H49" i="6"/>
  <c r="J49" i="6"/>
  <c r="H50" i="6"/>
  <c r="B52" i="6"/>
  <c r="D52" i="6"/>
  <c r="F52" i="6"/>
  <c r="H52" i="6"/>
  <c r="J52" i="6"/>
  <c r="F61" i="6"/>
  <c r="H61" i="6"/>
  <c r="J61" i="6"/>
  <c r="F62" i="6"/>
  <c r="H62" i="6"/>
  <c r="J62" i="6"/>
  <c r="H13" i="7"/>
  <c r="H14" i="7"/>
  <c r="H15" i="7"/>
  <c r="H16" i="7"/>
  <c r="H17" i="7"/>
  <c r="H18" i="7"/>
  <c r="H19" i="7"/>
  <c r="H20" i="7"/>
  <c r="B21" i="7"/>
  <c r="D21" i="7"/>
  <c r="F21" i="7"/>
  <c r="J21" i="7"/>
  <c r="H24" i="7"/>
  <c r="H25" i="7"/>
  <c r="B26" i="7"/>
  <c r="D26" i="7"/>
  <c r="F26" i="7"/>
  <c r="J26" i="7"/>
  <c r="H31" i="7"/>
  <c r="H32" i="7"/>
  <c r="H33" i="7"/>
  <c r="H34" i="7"/>
  <c r="H35" i="7"/>
  <c r="H36" i="7"/>
  <c r="H37" i="7"/>
  <c r="D47" i="7"/>
  <c r="F47" i="7"/>
  <c r="J47" i="7"/>
  <c r="H50" i="7"/>
  <c r="H51" i="7"/>
  <c r="B52" i="7"/>
  <c r="D52" i="7"/>
  <c r="F52" i="7"/>
  <c r="J52" i="7"/>
  <c r="H57" i="7"/>
  <c r="F68" i="7"/>
  <c r="H68" i="7"/>
  <c r="J68" i="7"/>
  <c r="J28" i="8" l="1"/>
  <c r="J51" i="8"/>
  <c r="J53" i="8" s="1"/>
  <c r="J56" i="8" s="1"/>
  <c r="F28" i="8"/>
  <c r="B28" i="8"/>
  <c r="H49" i="8"/>
  <c r="D51" i="8"/>
  <c r="D28" i="8"/>
  <c r="H26" i="8"/>
  <c r="F51" i="8"/>
  <c r="B44" i="8"/>
  <c r="H21" i="8"/>
  <c r="F54" i="7"/>
  <c r="J54" i="7"/>
  <c r="J28" i="7"/>
  <c r="D54" i="7"/>
  <c r="H52" i="7"/>
  <c r="H26" i="7"/>
  <c r="B47" i="7"/>
  <c r="B54" i="7" s="1"/>
  <c r="F28" i="7"/>
  <c r="D28" i="7"/>
  <c r="H21" i="7"/>
  <c r="B28" i="7"/>
  <c r="F53" i="8" l="1"/>
  <c r="F56" i="8" s="1"/>
  <c r="J66" i="8" s="1"/>
  <c r="H28" i="8"/>
  <c r="D53" i="8"/>
  <c r="D56" i="8" s="1"/>
  <c r="H66" i="8" s="1"/>
  <c r="H44" i="8"/>
  <c r="B51" i="8"/>
  <c r="F56" i="7"/>
  <c r="F59" i="7" s="1"/>
  <c r="J69" i="7" s="1"/>
  <c r="J56" i="7"/>
  <c r="J59" i="7" s="1"/>
  <c r="D56" i="7"/>
  <c r="D59" i="7" s="1"/>
  <c r="H69" i="7" s="1"/>
  <c r="H47" i="7"/>
  <c r="H54" i="7" s="1"/>
  <c r="B56" i="7"/>
  <c r="H28" i="7"/>
  <c r="H51" i="8" l="1"/>
  <c r="B53" i="8"/>
  <c r="B59" i="7"/>
  <c r="H56" i="7"/>
  <c r="B56" i="8" l="1"/>
  <c r="H53" i="8"/>
  <c r="H59" i="7"/>
  <c r="F69" i="7"/>
  <c r="H56" i="8" l="1"/>
  <c r="F66" i="8"/>
</calcChain>
</file>

<file path=xl/sharedStrings.xml><?xml version="1.0" encoding="utf-8"?>
<sst xmlns="http://schemas.openxmlformats.org/spreadsheetml/2006/main" count="494" uniqueCount="91">
  <si>
    <t>Unrestricted funds</t>
  </si>
  <si>
    <t>Restricted funds</t>
  </si>
  <si>
    <t>to the nearest £</t>
  </si>
  <si>
    <t>Cash funds this year end</t>
  </si>
  <si>
    <t xml:space="preserve">Unrestricted funds </t>
  </si>
  <si>
    <t xml:space="preserve">Restricted funds </t>
  </si>
  <si>
    <t xml:space="preserve">Endowment funds </t>
  </si>
  <si>
    <t>to nearest £</t>
  </si>
  <si>
    <t>(agree balances with receipts and payments account(s))</t>
  </si>
  <si>
    <t>Cost (optional)</t>
  </si>
  <si>
    <t>Current value (optional)</t>
  </si>
  <si>
    <t>Amount due (optional)</t>
  </si>
  <si>
    <t>When due (optional)</t>
  </si>
  <si>
    <t>Charity Name</t>
  </si>
  <si>
    <t>Period start date</t>
  </si>
  <si>
    <t>To</t>
  </si>
  <si>
    <t>Period end date</t>
  </si>
  <si>
    <t xml:space="preserve">Details </t>
  </si>
  <si>
    <t>Categories</t>
  </si>
  <si>
    <t xml:space="preserve">A1 Receipts </t>
  </si>
  <si>
    <t>Endowment funds</t>
  </si>
  <si>
    <t>Total funds</t>
  </si>
  <si>
    <t>A3 Payments</t>
  </si>
  <si>
    <t>B3 Investment assets</t>
  </si>
  <si>
    <t>B2 Other monetary assets</t>
  </si>
  <si>
    <t>B1 Cash funds</t>
  </si>
  <si>
    <t>B5 Liabilities</t>
  </si>
  <si>
    <t>Last year</t>
  </si>
  <si>
    <t>Sub total</t>
  </si>
  <si>
    <t>Total receipts</t>
  </si>
  <si>
    <t>Net of receipts/(payments)</t>
  </si>
  <si>
    <t xml:space="preserve">A6 Cash funds last year end </t>
  </si>
  <si>
    <t>No (if any)</t>
  </si>
  <si>
    <r>
      <t>Total cash funds</t>
    </r>
    <r>
      <rPr>
        <i/>
        <sz val="12"/>
        <rFont val="Arial"/>
        <family val="2"/>
      </rPr>
      <t xml:space="preserve"> </t>
    </r>
  </si>
  <si>
    <t xml:space="preserve">Sub total </t>
  </si>
  <si>
    <t>Total payments</t>
  </si>
  <si>
    <t>Section A Receipts and payments</t>
  </si>
  <si>
    <t>Receipts and payments accounts</t>
  </si>
  <si>
    <t>Section B Statement of assets and liabilities at the end of the period</t>
  </si>
  <si>
    <t>Fund to which asset belongs</t>
  </si>
  <si>
    <t>Fund to which liability relates</t>
  </si>
  <si>
    <t>B4 Assets retained for the charity’s own use</t>
  </si>
  <si>
    <t>For the period from</t>
  </si>
  <si>
    <t>A5 Transfers between funds</t>
  </si>
  <si>
    <t>Details</t>
  </si>
  <si>
    <r>
      <t>Sub total</t>
    </r>
    <r>
      <rPr>
        <i/>
        <sz val="12"/>
        <rFont val="Arial"/>
        <family val="2"/>
      </rPr>
      <t xml:space="preserve">(Gross income for AR) </t>
    </r>
  </si>
  <si>
    <t>to the nearest      £</t>
  </si>
  <si>
    <t>A2 Asset and investment sales, (see table).</t>
  </si>
  <si>
    <t>A4 Asset and investment purchases, (see table)</t>
  </si>
  <si>
    <t>Frank Thomas Arnold Bequest</t>
  </si>
  <si>
    <t>Rent 2018-2019</t>
  </si>
  <si>
    <t>Rent 2016-2017</t>
  </si>
  <si>
    <t>Land Registry Documents</t>
  </si>
  <si>
    <t>Cash at bank</t>
  </si>
  <si>
    <t>Rent Debtors</t>
  </si>
  <si>
    <t>Land</t>
  </si>
  <si>
    <t>Unrestricted</t>
  </si>
  <si>
    <t>Rent 2019-2020</t>
  </si>
  <si>
    <t>Tarmac Repairs</t>
  </si>
  <si>
    <t xml:space="preserve">Tarmac Repair Works </t>
  </si>
  <si>
    <t>Rent 2020-2021 Q2</t>
  </si>
  <si>
    <t>Rent 2018-19</t>
  </si>
  <si>
    <t>Rent 2020-21</t>
  </si>
  <si>
    <t>Rent 2020-2021 Q3</t>
  </si>
  <si>
    <t>Rent 2021-22</t>
  </si>
  <si>
    <t>Norse Partnership Charge</t>
  </si>
  <si>
    <t>Bulbs</t>
  </si>
  <si>
    <t>Rent 2022-23</t>
  </si>
  <si>
    <t>Norse Partnership Charge 21-22</t>
  </si>
  <si>
    <t>Norse Partnership Charge 21-22 Additional</t>
  </si>
  <si>
    <t>Norse Partnership Charge 22-23</t>
  </si>
  <si>
    <t>-</t>
  </si>
  <si>
    <t>New Benches, Reposition Bin and Supply &amp; Fit Barrier</t>
  </si>
  <si>
    <t>Repair Supplies</t>
  </si>
  <si>
    <t>2x Benches</t>
  </si>
  <si>
    <t>Asbestos Survey</t>
  </si>
  <si>
    <t>Rent 2023-24</t>
  </si>
  <si>
    <t>Norse Partnership Charge 23-24</t>
  </si>
  <si>
    <t>Office Hours July - October</t>
  </si>
  <si>
    <t>Gritting November</t>
  </si>
  <si>
    <t>Tree Survey</t>
  </si>
  <si>
    <t>Gritting December</t>
  </si>
  <si>
    <t>Gritting January</t>
  </si>
  <si>
    <t>Legal Advice</t>
  </si>
  <si>
    <t>Gritting Dec</t>
  </si>
  <si>
    <t>Gritting Jan</t>
  </si>
  <si>
    <t>Bank Charge</t>
  </si>
  <si>
    <t>Rent 2024-25</t>
  </si>
  <si>
    <t>Gritting March</t>
  </si>
  <si>
    <t>Tree Works</t>
  </si>
  <si>
    <t>Tree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</si>
</sst>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[$-809]dd\ mmmm\ yyyy;@"/>
  </numFmts>
  <fonts count="2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sz val="8"/>
      <name val="Arial"/>
      <family val="2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b/>
      <sz val="11"/>
      <color indexed="55"/>
      <name val="Arial"/>
      <family val="2"/>
    </font>
    <font>
      <sz val="9"/>
      <color indexed="2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1"/>
      <color indexed="2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164" fontId="5" fillId="0" borderId="1" xfId="1" applyNumberFormat="1" applyFont="1" applyBorder="1" applyAlignment="1" applyProtection="1">
      <alignment vertical="center" wrapText="1"/>
      <protection locked="0"/>
    </xf>
    <xf numFmtId="164" fontId="5" fillId="0" borderId="0" xfId="1" applyNumberFormat="1" applyFont="1" applyAlignment="1" applyProtection="1">
      <alignment vertical="center" wrapText="1"/>
      <protection locked="0"/>
    </xf>
    <xf numFmtId="164" fontId="5" fillId="0" borderId="2" xfId="1" applyNumberFormat="1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right" wrapText="1"/>
      <protection locked="0"/>
    </xf>
    <xf numFmtId="164" fontId="5" fillId="0" borderId="3" xfId="1" applyNumberFormat="1" applyFont="1" applyBorder="1" applyAlignment="1" applyProtection="1">
      <alignment vertical="center" wrapText="1"/>
      <protection locked="0"/>
    </xf>
    <xf numFmtId="164" fontId="6" fillId="0" borderId="0" xfId="1" applyNumberFormat="1" applyFont="1" applyBorder="1" applyAlignment="1" applyProtection="1">
      <alignment horizontal="right" vertical="center" wrapText="1"/>
      <protection locked="0"/>
    </xf>
    <xf numFmtId="164" fontId="6" fillId="0" borderId="0" xfId="1" applyNumberFormat="1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164" fontId="5" fillId="0" borderId="1" xfId="1" applyNumberFormat="1" applyFont="1" applyBorder="1" applyAlignment="1" applyProtection="1">
      <alignment wrapText="1"/>
      <protection locked="0"/>
    </xf>
    <xf numFmtId="164" fontId="5" fillId="0" borderId="0" xfId="1" applyNumberFormat="1" applyFont="1" applyBorder="1" applyAlignment="1" applyProtection="1">
      <alignment wrapText="1"/>
      <protection locked="0"/>
    </xf>
    <xf numFmtId="164" fontId="5" fillId="0" borderId="0" xfId="1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right" vertical="top" wrapText="1"/>
      <protection locked="0"/>
    </xf>
    <xf numFmtId="164" fontId="5" fillId="0" borderId="4" xfId="1" applyNumberFormat="1" applyFont="1" applyBorder="1" applyAlignment="1" applyProtection="1">
      <alignment wrapText="1"/>
      <protection locked="0"/>
    </xf>
    <xf numFmtId="0" fontId="9" fillId="0" borderId="5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41" fontId="5" fillId="0" borderId="1" xfId="1" applyNumberFormat="1" applyFont="1" applyBorder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164" fontId="10" fillId="0" borderId="0" xfId="1" applyNumberFormat="1" applyFont="1" applyAlignment="1" applyProtection="1">
      <alignment horizontal="right" wrapText="1"/>
      <protection locked="0"/>
    </xf>
    <xf numFmtId="164" fontId="10" fillId="0" borderId="0" xfId="1" applyNumberFormat="1" applyFont="1" applyAlignment="1" applyProtection="1">
      <alignment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164" fontId="10" fillId="0" borderId="6" xfId="1" applyNumberFormat="1" applyFont="1" applyBorder="1" applyAlignment="1" applyProtection="1">
      <alignment horizontal="right" wrapText="1"/>
      <protection locked="0"/>
    </xf>
    <xf numFmtId="164" fontId="10" fillId="0" borderId="6" xfId="1" applyNumberFormat="1" applyFont="1" applyBorder="1" applyAlignment="1" applyProtection="1">
      <alignment wrapText="1"/>
      <protection locked="0"/>
    </xf>
    <xf numFmtId="164" fontId="10" fillId="0" borderId="2" xfId="1" applyNumberFormat="1" applyFont="1" applyBorder="1" applyAlignment="1" applyProtection="1">
      <alignment horizontal="right" wrapText="1"/>
      <protection locked="0"/>
    </xf>
    <xf numFmtId="164" fontId="10" fillId="0" borderId="2" xfId="1" applyNumberFormat="1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4" fontId="5" fillId="2" borderId="1" xfId="1" applyNumberFormat="1" applyFont="1" applyFill="1" applyBorder="1" applyAlignment="1" applyProtection="1">
      <alignment vertical="center" wrapText="1"/>
    </xf>
    <xf numFmtId="164" fontId="5" fillId="2" borderId="8" xfId="1" applyNumberFormat="1" applyFont="1" applyFill="1" applyBorder="1" applyAlignment="1" applyProtection="1">
      <alignment vertical="center" wrapText="1"/>
    </xf>
    <xf numFmtId="164" fontId="5" fillId="2" borderId="1" xfId="1" applyNumberFormat="1" applyFont="1" applyFill="1" applyBorder="1" applyAlignment="1" applyProtection="1">
      <alignment wrapText="1"/>
    </xf>
    <xf numFmtId="164" fontId="5" fillId="2" borderId="8" xfId="1" applyNumberFormat="1" applyFont="1" applyFill="1" applyBorder="1" applyAlignment="1" applyProtection="1">
      <alignment wrapText="1"/>
    </xf>
    <xf numFmtId="164" fontId="10" fillId="2" borderId="8" xfId="1" applyNumberFormat="1" applyFont="1" applyFill="1" applyBorder="1" applyAlignment="1" applyProtection="1">
      <alignment wrapText="1"/>
    </xf>
    <xf numFmtId="164" fontId="10" fillId="2" borderId="9" xfId="1" applyNumberFormat="1" applyFont="1" applyFill="1" applyBorder="1" applyAlignment="1" applyProtection="1">
      <alignment horizontal="right" wrapText="1"/>
    </xf>
    <xf numFmtId="164" fontId="10" fillId="2" borderId="10" xfId="1" applyNumberFormat="1" applyFont="1" applyFill="1" applyBorder="1" applyAlignment="1" applyProtection="1">
      <alignment wrapText="1"/>
    </xf>
    <xf numFmtId="164" fontId="10" fillId="2" borderId="8" xfId="1" applyNumberFormat="1" applyFont="1" applyFill="1" applyBorder="1" applyAlignment="1" applyProtection="1">
      <alignment horizontal="right" wrapText="1"/>
    </xf>
    <xf numFmtId="164" fontId="10" fillId="2" borderId="11" xfId="1" applyNumberFormat="1" applyFont="1" applyFill="1" applyBorder="1" applyAlignment="1" applyProtection="1">
      <alignment vertical="center" wrapText="1"/>
    </xf>
    <xf numFmtId="0" fontId="16" fillId="2" borderId="0" xfId="0" applyFont="1" applyFill="1" applyAlignment="1">
      <alignment wrapText="1"/>
    </xf>
    <xf numFmtId="0" fontId="18" fillId="0" borderId="0" xfId="0" applyFont="1" applyAlignment="1" applyProtection="1">
      <alignment vertical="top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5" fillId="0" borderId="1" xfId="1" applyNumberFormat="1" applyFont="1" applyBorder="1" applyAlignment="1" applyProtection="1">
      <alignment vertical="top" wrapText="1"/>
      <protection locked="0"/>
    </xf>
    <xf numFmtId="164" fontId="5" fillId="0" borderId="0" xfId="1" applyNumberFormat="1" applyFont="1" applyAlignment="1" applyProtection="1">
      <alignment vertical="top" wrapText="1"/>
      <protection locked="0"/>
    </xf>
    <xf numFmtId="165" fontId="5" fillId="0" borderId="1" xfId="1" applyNumberFormat="1" applyFont="1" applyBorder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3" borderId="0" xfId="0" applyFont="1" applyFill="1" applyProtection="1">
      <protection locked="0"/>
    </xf>
    <xf numFmtId="0" fontId="12" fillId="3" borderId="0" xfId="0" applyFont="1" applyFill="1" applyProtection="1">
      <protection locked="0"/>
    </xf>
    <xf numFmtId="164" fontId="5" fillId="0" borderId="0" xfId="1" applyNumberFormat="1" applyFont="1" applyBorder="1" applyAlignment="1" applyProtection="1">
      <alignment horizontal="right" vertical="center" wrapText="1"/>
      <protection locked="0"/>
    </xf>
    <xf numFmtId="164" fontId="5" fillId="0" borderId="0" xfId="1" applyNumberFormat="1" applyFont="1" applyFill="1" applyBorder="1" applyAlignment="1" applyProtection="1">
      <alignment horizontal="right" vertical="center" wrapText="1"/>
    </xf>
    <xf numFmtId="164" fontId="10" fillId="0" borderId="12" xfId="1" applyNumberFormat="1" applyFont="1" applyBorder="1" applyAlignment="1" applyProtection="1">
      <protection locked="0"/>
    </xf>
    <xf numFmtId="41" fontId="12" fillId="0" borderId="0" xfId="1" applyNumberFormat="1" applyFont="1" applyProtection="1">
      <protection locked="0"/>
    </xf>
    <xf numFmtId="41" fontId="5" fillId="0" borderId="0" xfId="1" applyNumberFormat="1" applyFont="1" applyAlignment="1" applyProtection="1">
      <alignment horizontal="center" vertical="center" wrapText="1"/>
      <protection locked="0"/>
    </xf>
    <xf numFmtId="41" fontId="8" fillId="0" borderId="0" xfId="1" applyNumberFormat="1" applyFont="1" applyAlignment="1" applyProtection="1">
      <alignment horizontal="right" vertical="center" wrapText="1"/>
      <protection locked="0"/>
    </xf>
    <xf numFmtId="41" fontId="5" fillId="0" borderId="1" xfId="1" applyNumberFormat="1" applyFont="1" applyBorder="1" applyAlignment="1" applyProtection="1">
      <alignment vertical="center" wrapText="1"/>
      <protection locked="0"/>
    </xf>
    <xf numFmtId="41" fontId="5" fillId="2" borderId="8" xfId="1" applyNumberFormat="1" applyFont="1" applyFill="1" applyBorder="1" applyAlignment="1" applyProtection="1">
      <alignment vertical="center" wrapText="1"/>
    </xf>
    <xf numFmtId="41" fontId="6" fillId="0" borderId="0" xfId="1" applyNumberFormat="1" applyFont="1" applyAlignment="1" applyProtection="1">
      <alignment wrapText="1"/>
      <protection locked="0"/>
    </xf>
    <xf numFmtId="41" fontId="5" fillId="0" borderId="0" xfId="1" applyNumberFormat="1" applyFont="1" applyBorder="1" applyAlignment="1" applyProtection="1">
      <alignment horizontal="right" vertical="center" wrapText="1"/>
      <protection locked="0"/>
    </xf>
    <xf numFmtId="41" fontId="7" fillId="0" borderId="0" xfId="1" applyNumberFormat="1" applyFont="1" applyAlignment="1" applyProtection="1">
      <alignment horizontal="right" vertical="top" wrapText="1"/>
      <protection locked="0"/>
    </xf>
    <xf numFmtId="41" fontId="5" fillId="2" borderId="8" xfId="1" applyNumberFormat="1" applyFont="1" applyFill="1" applyBorder="1" applyAlignment="1" applyProtection="1">
      <alignment wrapText="1"/>
    </xf>
    <xf numFmtId="41" fontId="9" fillId="0" borderId="0" xfId="1" applyNumberFormat="1" applyFont="1" applyAlignment="1" applyProtection="1">
      <protection locked="0"/>
    </xf>
    <xf numFmtId="41" fontId="10" fillId="0" borderId="12" xfId="1" applyNumberFormat="1" applyFont="1" applyBorder="1" applyAlignment="1" applyProtection="1">
      <protection locked="0"/>
    </xf>
    <xf numFmtId="41" fontId="10" fillId="2" borderId="11" xfId="1" applyNumberFormat="1" applyFont="1" applyFill="1" applyBorder="1" applyAlignment="1" applyProtection="1">
      <alignment horizontal="center" wrapText="1"/>
    </xf>
    <xf numFmtId="41" fontId="6" fillId="0" borderId="0" xfId="1" applyNumberFormat="1" applyFont="1" applyBorder="1" applyAlignment="1" applyProtection="1">
      <protection locked="0"/>
    </xf>
    <xf numFmtId="41" fontId="10" fillId="2" borderId="9" xfId="1" applyNumberFormat="1" applyFont="1" applyFill="1" applyBorder="1" applyAlignment="1" applyProtection="1">
      <alignment horizontal="right" wrapText="1"/>
    </xf>
    <xf numFmtId="41" fontId="10" fillId="0" borderId="6" xfId="1" applyNumberFormat="1" applyFont="1" applyBorder="1" applyAlignment="1" applyProtection="1">
      <alignment horizontal="right" wrapText="1"/>
      <protection locked="0"/>
    </xf>
    <xf numFmtId="41" fontId="10" fillId="0" borderId="2" xfId="1" applyNumberFormat="1" applyFont="1" applyBorder="1" applyAlignment="1" applyProtection="1">
      <alignment horizontal="right" wrapText="1"/>
      <protection locked="0"/>
    </xf>
    <xf numFmtId="41" fontId="10" fillId="2" borderId="8" xfId="1" applyNumberFormat="1" applyFont="1" applyFill="1" applyBorder="1" applyAlignment="1" applyProtection="1">
      <alignment horizontal="right" wrapText="1"/>
    </xf>
    <xf numFmtId="41" fontId="6" fillId="0" borderId="0" xfId="1" applyNumberFormat="1" applyFont="1" applyBorder="1" applyAlignment="1" applyProtection="1">
      <alignment vertical="top" wrapText="1"/>
      <protection locked="0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top"/>
      <protection locked="0"/>
    </xf>
    <xf numFmtId="164" fontId="6" fillId="0" borderId="3" xfId="1" applyNumberFormat="1" applyFont="1" applyBorder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/>
      <protection locked="0"/>
    </xf>
    <xf numFmtId="41" fontId="13" fillId="3" borderId="0" xfId="1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3" borderId="0" xfId="0" applyFont="1" applyFill="1" applyProtection="1">
      <protection locked="0"/>
    </xf>
    <xf numFmtId="0" fontId="12" fillId="0" borderId="13" xfId="0" applyFont="1" applyBorder="1" applyProtection="1"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41" fontId="13" fillId="3" borderId="0" xfId="1" applyNumberFormat="1" applyFont="1" applyFill="1" applyBorder="1" applyAlignment="1" applyProtection="1"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41" fontId="8" fillId="0" borderId="0" xfId="1" applyNumberFormat="1" applyFont="1" applyBorder="1" applyAlignment="1" applyProtection="1">
      <alignment horizontal="right" vertical="center" wrapText="1"/>
      <protection locked="0"/>
    </xf>
    <xf numFmtId="164" fontId="5" fillId="0" borderId="1" xfId="1" applyNumberFormat="1" applyFont="1" applyFill="1" applyBorder="1" applyAlignment="1" applyProtection="1">
      <alignment vertical="center" wrapText="1"/>
      <protection locked="0"/>
    </xf>
    <xf numFmtId="41" fontId="0" fillId="0" borderId="0" xfId="0" applyNumberFormat="1"/>
    <xf numFmtId="0" fontId="12" fillId="0" borderId="0" xfId="0" applyFont="1" applyProtection="1">
      <protection locked="0"/>
    </xf>
    <xf numFmtId="0" fontId="15" fillId="0" borderId="14" xfId="0" applyFont="1" applyBorder="1" applyAlignment="1" applyProtection="1">
      <alignment horizontal="left" vertical="top"/>
      <protection locked="0"/>
    </xf>
    <xf numFmtId="0" fontId="15" fillId="0" borderId="13" xfId="0" applyFont="1" applyBorder="1" applyAlignment="1" applyProtection="1">
      <alignment horizontal="left" vertical="top"/>
      <protection locked="0"/>
    </xf>
    <xf numFmtId="0" fontId="15" fillId="0" borderId="14" xfId="0" applyFont="1" applyBorder="1" applyAlignment="1" applyProtection="1">
      <alignment horizontal="left" vertical="top" wrapText="1"/>
      <protection locked="0"/>
    </xf>
    <xf numFmtId="0" fontId="15" fillId="0" borderId="15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left" vertical="top"/>
      <protection locked="0"/>
    </xf>
    <xf numFmtId="0" fontId="10" fillId="0" borderId="20" xfId="0" applyFont="1" applyBorder="1" applyAlignment="1" applyProtection="1">
      <alignment horizontal="left" vertical="top"/>
      <protection locked="0"/>
    </xf>
    <xf numFmtId="0" fontId="10" fillId="0" borderId="19" xfId="0" applyFont="1" applyBorder="1" applyAlignment="1" applyProtection="1">
      <alignment horizontal="left" vertical="top" wrapText="1"/>
      <protection locked="0"/>
    </xf>
    <xf numFmtId="0" fontId="10" fillId="0" borderId="21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center" vertical="top"/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top" wrapText="1"/>
      <protection locked="0"/>
    </xf>
    <xf numFmtId="0" fontId="16" fillId="0" borderId="15" xfId="0" applyFont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14" fontId="12" fillId="0" borderId="19" xfId="0" applyNumberFormat="1" applyFont="1" applyBorder="1" applyProtection="1">
      <protection locked="0"/>
    </xf>
    <xf numFmtId="0" fontId="12" fillId="0" borderId="21" xfId="0" applyFont="1" applyBorder="1" applyProtection="1">
      <protection locked="0"/>
    </xf>
    <xf numFmtId="14" fontId="12" fillId="0" borderId="19" xfId="0" applyNumberFormat="1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top" wrapText="1"/>
      <protection locked="0"/>
    </xf>
    <xf numFmtId="41" fontId="17" fillId="0" borderId="0" xfId="1" applyNumberFormat="1" applyFont="1" applyBorder="1" applyAlignment="1" applyProtection="1">
      <alignment horizontal="left" wrapText="1"/>
      <protection locked="0"/>
    </xf>
    <xf numFmtId="41" fontId="5" fillId="0" borderId="20" xfId="1" applyNumberFormat="1" applyFont="1" applyBorder="1" applyAlignment="1" applyProtection="1">
      <alignment horizontal="right" vertical="top" wrapText="1"/>
      <protection locked="0"/>
    </xf>
    <xf numFmtId="0" fontId="19" fillId="0" borderId="22" xfId="0" applyFont="1" applyBorder="1" applyAlignment="1" applyProtection="1">
      <alignment vertical="top" wrapText="1"/>
      <protection locked="0"/>
    </xf>
    <xf numFmtId="41" fontId="6" fillId="0" borderId="23" xfId="1" applyNumberFormat="1" applyFont="1" applyBorder="1" applyAlignment="1" applyProtection="1">
      <alignment horizontal="left" vertical="top" wrapText="1"/>
      <protection locked="0"/>
    </xf>
    <xf numFmtId="41" fontId="6" fillId="0" borderId="12" xfId="1" applyNumberFormat="1" applyFont="1" applyBorder="1" applyAlignment="1" applyProtection="1">
      <alignment horizontal="left" vertical="top" wrapText="1"/>
      <protection locked="0"/>
    </xf>
    <xf numFmtId="41" fontId="6" fillId="0" borderId="24" xfId="1" applyNumberFormat="1" applyFont="1" applyBorder="1" applyAlignment="1" applyProtection="1">
      <alignment horizontal="left" vertical="top" wrapText="1"/>
      <protection locked="0"/>
    </xf>
    <xf numFmtId="41" fontId="11" fillId="0" borderId="13" xfId="1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23" fillId="0" borderId="20" xfId="0" applyFont="1" applyBorder="1" applyAlignment="1" applyProtection="1">
      <alignment horizontal="left" wrapText="1"/>
      <protection locked="0"/>
    </xf>
    <xf numFmtId="0" fontId="21" fillId="0" borderId="22" xfId="0" applyFont="1" applyBorder="1" applyAlignment="1" applyProtection="1">
      <alignment vertical="top" wrapText="1"/>
      <protection locked="0"/>
    </xf>
    <xf numFmtId="41" fontId="6" fillId="0" borderId="1" xfId="1" applyNumberFormat="1" applyFont="1" applyBorder="1" applyAlignment="1" applyProtection="1">
      <alignment horizontal="left" vertical="top" wrapText="1"/>
      <protection locked="0"/>
    </xf>
    <xf numFmtId="41" fontId="12" fillId="0" borderId="0" xfId="1" applyNumberFormat="1" applyFont="1" applyProtection="1">
      <protection locked="0"/>
    </xf>
    <xf numFmtId="41" fontId="12" fillId="0" borderId="0" xfId="1" applyNumberFormat="1" applyFont="1" applyBorder="1" applyProtection="1">
      <protection locked="0"/>
    </xf>
    <xf numFmtId="0" fontId="6" fillId="0" borderId="0" xfId="0" applyFont="1" applyAlignment="1" applyProtection="1">
      <alignment horizontal="center" vertical="top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501650</xdr:colOff>
      <xdr:row>26</xdr:row>
      <xdr:rowOff>0</xdr:rowOff>
    </xdr:from>
    <xdr:to>
      <xdr:col>6</xdr:col>
      <xdr:colOff>101600</xdr:colOff>
      <xdr:row>26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E03A6197-911B-42FF-B4ED-E3F39401A01C}"/>
            </a:ext>
          </a:extLst>
        </xdr:cNvPr>
        <xdr:cNvSpPr>
          <a:spLocks noChangeArrowheads="1"/>
        </xdr:cNvSpPr>
      </xdr:nvSpPr>
      <xdr:spPr bwMode="auto">
        <a:xfrm>
          <a:off x="6223000" y="5048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91AC4EFA-C239-427F-A851-41A17412FA20}"/>
            </a:ext>
          </a:extLst>
        </xdr:cNvPr>
        <xdr:cNvSpPr>
          <a:spLocks noChangeArrowheads="1"/>
        </xdr:cNvSpPr>
      </xdr:nvSpPr>
      <xdr:spPr bwMode="auto">
        <a:xfrm>
          <a:off x="622300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59</xdr:row>
      <xdr:rowOff>177800</xdr:rowOff>
    </xdr:from>
    <xdr:to>
      <xdr:col>8</xdr:col>
      <xdr:colOff>107950</xdr:colOff>
      <xdr:row>59</xdr:row>
      <xdr:rowOff>273050</xdr:rowOff>
    </xdr:to>
    <xdr:sp macro="" textlink="">
      <xdr:nvSpPr>
        <xdr:cNvPr id="4" name="Rectangle 8">
          <a:extLst>
            <a:ext uri="{FF2B5EF4-FFF2-40B4-BE49-F238E27FC236}">
              <a16:creationId xmlns:a16="http://schemas.microsoft.com/office/drawing/2014/main" id="{17212BED-CAB5-4941-99BF-BA3706731812}"/>
            </a:ext>
          </a:extLst>
        </xdr:cNvPr>
        <xdr:cNvSpPr>
          <a:spLocks noChangeArrowheads="1"/>
        </xdr:cNvSpPr>
      </xdr:nvSpPr>
      <xdr:spPr bwMode="auto">
        <a:xfrm>
          <a:off x="7410450" y="118999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66</xdr:row>
      <xdr:rowOff>190500</xdr:rowOff>
    </xdr:from>
    <xdr:to>
      <xdr:col>8</xdr:col>
      <xdr:colOff>107950</xdr:colOff>
      <xdr:row>66</xdr:row>
      <xdr:rowOff>292100</xdr:rowOff>
    </xdr:to>
    <xdr:sp macro="" textlink="">
      <xdr:nvSpPr>
        <xdr:cNvPr id="5" name="Rectangle 10">
          <a:extLst>
            <a:ext uri="{FF2B5EF4-FFF2-40B4-BE49-F238E27FC236}">
              <a16:creationId xmlns:a16="http://schemas.microsoft.com/office/drawing/2014/main" id="{C523587C-9C79-4B85-A750-89B9F559C1C5}"/>
            </a:ext>
          </a:extLst>
        </xdr:cNvPr>
        <xdr:cNvSpPr>
          <a:spLocks noChangeArrowheads="1"/>
        </xdr:cNvSpPr>
      </xdr:nvSpPr>
      <xdr:spPr bwMode="auto">
        <a:xfrm>
          <a:off x="7410450" y="13747750"/>
          <a:ext cx="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29</xdr:row>
      <xdr:rowOff>0</xdr:rowOff>
    </xdr:from>
    <xdr:to>
      <xdr:col>6</xdr:col>
      <xdr:colOff>101600</xdr:colOff>
      <xdr:row>29</xdr:row>
      <xdr:rowOff>0</xdr:rowOff>
    </xdr:to>
    <xdr:sp macro="" textlink="">
      <xdr:nvSpPr>
        <xdr:cNvPr id="6" name="Rectangle 13">
          <a:extLst>
            <a:ext uri="{FF2B5EF4-FFF2-40B4-BE49-F238E27FC236}">
              <a16:creationId xmlns:a16="http://schemas.microsoft.com/office/drawing/2014/main" id="{5ACA9A7F-04FD-4AF6-994C-3606ED71EA47}"/>
            </a:ext>
          </a:extLst>
        </xdr:cNvPr>
        <xdr:cNvSpPr>
          <a:spLocks noChangeArrowheads="1"/>
        </xdr:cNvSpPr>
      </xdr:nvSpPr>
      <xdr:spPr bwMode="auto">
        <a:xfrm>
          <a:off x="6223000" y="559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7" name="Rectangle 14">
          <a:extLst>
            <a:ext uri="{FF2B5EF4-FFF2-40B4-BE49-F238E27FC236}">
              <a16:creationId xmlns:a16="http://schemas.microsoft.com/office/drawing/2014/main" id="{B77C3F44-4FD0-4696-A687-2E58E5B6A0AF}"/>
            </a:ext>
          </a:extLst>
        </xdr:cNvPr>
        <xdr:cNvSpPr>
          <a:spLocks noChangeArrowheads="1"/>
        </xdr:cNvSpPr>
      </xdr:nvSpPr>
      <xdr:spPr bwMode="auto">
        <a:xfrm>
          <a:off x="622300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501650</xdr:colOff>
      <xdr:row>26</xdr:row>
      <xdr:rowOff>0</xdr:rowOff>
    </xdr:from>
    <xdr:to>
      <xdr:col>6</xdr:col>
      <xdr:colOff>101600</xdr:colOff>
      <xdr:row>26</xdr:row>
      <xdr:rowOff>0</xdr:rowOff>
    </xdr:to>
    <xdr:sp macro="" textlink="">
      <xdr:nvSpPr>
        <xdr:cNvPr id="8223" name="Rectangle 3">
          <a:extLst>
            <a:ext uri="{FF2B5EF4-FFF2-40B4-BE49-F238E27FC236}">
              <a16:creationId xmlns:a16="http://schemas.microsoft.com/office/drawing/2014/main" id="{B966B02C-F4BD-480E-C736-3EFEA28E1FC3}"/>
            </a:ext>
          </a:extLst>
        </xdr:cNvPr>
        <xdr:cNvSpPr>
          <a:spLocks noChangeArrowheads="1"/>
        </xdr:cNvSpPr>
      </xdr:nvSpPr>
      <xdr:spPr bwMode="auto">
        <a:xfrm>
          <a:off x="6223000" y="5048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8224" name="Rectangle 4">
          <a:extLst>
            <a:ext uri="{FF2B5EF4-FFF2-40B4-BE49-F238E27FC236}">
              <a16:creationId xmlns:a16="http://schemas.microsoft.com/office/drawing/2014/main" id="{2CD72104-E7CA-D7F2-0038-59247A641318}"/>
            </a:ext>
          </a:extLst>
        </xdr:cNvPr>
        <xdr:cNvSpPr>
          <a:spLocks noChangeArrowheads="1"/>
        </xdr:cNvSpPr>
      </xdr:nvSpPr>
      <xdr:spPr bwMode="auto">
        <a:xfrm>
          <a:off x="622300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62</xdr:row>
      <xdr:rowOff>177800</xdr:rowOff>
    </xdr:from>
    <xdr:to>
      <xdr:col>8</xdr:col>
      <xdr:colOff>107950</xdr:colOff>
      <xdr:row>62</xdr:row>
      <xdr:rowOff>273050</xdr:rowOff>
    </xdr:to>
    <xdr:sp macro="" textlink="">
      <xdr:nvSpPr>
        <xdr:cNvPr id="8225" name="Rectangle 8">
          <a:extLst>
            <a:ext uri="{FF2B5EF4-FFF2-40B4-BE49-F238E27FC236}">
              <a16:creationId xmlns:a16="http://schemas.microsoft.com/office/drawing/2014/main" id="{14E2CB2F-6F99-EF63-33E7-C1BE1DB09260}"/>
            </a:ext>
          </a:extLst>
        </xdr:cNvPr>
        <xdr:cNvSpPr>
          <a:spLocks noChangeArrowheads="1"/>
        </xdr:cNvSpPr>
      </xdr:nvSpPr>
      <xdr:spPr bwMode="auto">
        <a:xfrm>
          <a:off x="7410450" y="109474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69</xdr:row>
      <xdr:rowOff>190500</xdr:rowOff>
    </xdr:from>
    <xdr:to>
      <xdr:col>8</xdr:col>
      <xdr:colOff>107950</xdr:colOff>
      <xdr:row>69</xdr:row>
      <xdr:rowOff>292100</xdr:rowOff>
    </xdr:to>
    <xdr:sp macro="" textlink="">
      <xdr:nvSpPr>
        <xdr:cNvPr id="8226" name="Rectangle 10">
          <a:extLst>
            <a:ext uri="{FF2B5EF4-FFF2-40B4-BE49-F238E27FC236}">
              <a16:creationId xmlns:a16="http://schemas.microsoft.com/office/drawing/2014/main" id="{80F786A4-F8C8-565F-06BF-068260C3F1FF}"/>
            </a:ext>
          </a:extLst>
        </xdr:cNvPr>
        <xdr:cNvSpPr>
          <a:spLocks noChangeArrowheads="1"/>
        </xdr:cNvSpPr>
      </xdr:nvSpPr>
      <xdr:spPr bwMode="auto">
        <a:xfrm>
          <a:off x="7410450" y="12795250"/>
          <a:ext cx="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29</xdr:row>
      <xdr:rowOff>0</xdr:rowOff>
    </xdr:from>
    <xdr:to>
      <xdr:col>6</xdr:col>
      <xdr:colOff>101600</xdr:colOff>
      <xdr:row>29</xdr:row>
      <xdr:rowOff>0</xdr:rowOff>
    </xdr:to>
    <xdr:sp macro="" textlink="">
      <xdr:nvSpPr>
        <xdr:cNvPr id="8227" name="Rectangle 13">
          <a:extLst>
            <a:ext uri="{FF2B5EF4-FFF2-40B4-BE49-F238E27FC236}">
              <a16:creationId xmlns:a16="http://schemas.microsoft.com/office/drawing/2014/main" id="{2AE14F0B-E9E8-8F84-BC34-D992C2539F40}"/>
            </a:ext>
          </a:extLst>
        </xdr:cNvPr>
        <xdr:cNvSpPr>
          <a:spLocks noChangeArrowheads="1"/>
        </xdr:cNvSpPr>
      </xdr:nvSpPr>
      <xdr:spPr bwMode="auto">
        <a:xfrm>
          <a:off x="6223000" y="559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8228" name="Rectangle 14">
          <a:extLst>
            <a:ext uri="{FF2B5EF4-FFF2-40B4-BE49-F238E27FC236}">
              <a16:creationId xmlns:a16="http://schemas.microsoft.com/office/drawing/2014/main" id="{D8BB67D8-40C6-D16E-BFA3-F0FF86ACA555}"/>
            </a:ext>
          </a:extLst>
        </xdr:cNvPr>
        <xdr:cNvSpPr>
          <a:spLocks noChangeArrowheads="1"/>
        </xdr:cNvSpPr>
      </xdr:nvSpPr>
      <xdr:spPr bwMode="auto">
        <a:xfrm>
          <a:off x="622300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501650</xdr:colOff>
      <xdr:row>26</xdr:row>
      <xdr:rowOff>0</xdr:rowOff>
    </xdr:from>
    <xdr:to>
      <xdr:col>6</xdr:col>
      <xdr:colOff>101600</xdr:colOff>
      <xdr:row>26</xdr:row>
      <xdr:rowOff>0</xdr:rowOff>
    </xdr:to>
    <xdr:sp macro="" textlink="">
      <xdr:nvSpPr>
        <xdr:cNvPr id="7265" name="Rectangle 3">
          <a:extLst>
            <a:ext uri="{FF2B5EF4-FFF2-40B4-BE49-F238E27FC236}">
              <a16:creationId xmlns:a16="http://schemas.microsoft.com/office/drawing/2014/main" id="{BD46BF28-E87E-5EA5-9CF4-AF6602B47304}"/>
            </a:ext>
          </a:extLst>
        </xdr:cNvPr>
        <xdr:cNvSpPr>
          <a:spLocks noChangeArrowheads="1"/>
        </xdr:cNvSpPr>
      </xdr:nvSpPr>
      <xdr:spPr bwMode="auto">
        <a:xfrm>
          <a:off x="6223000" y="5048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7266" name="Rectangle 4">
          <a:extLst>
            <a:ext uri="{FF2B5EF4-FFF2-40B4-BE49-F238E27FC236}">
              <a16:creationId xmlns:a16="http://schemas.microsoft.com/office/drawing/2014/main" id="{63C71AAB-8E6A-1A33-6DD5-78A9966AD974}"/>
            </a:ext>
          </a:extLst>
        </xdr:cNvPr>
        <xdr:cNvSpPr>
          <a:spLocks noChangeArrowheads="1"/>
        </xdr:cNvSpPr>
      </xdr:nvSpPr>
      <xdr:spPr bwMode="auto">
        <a:xfrm>
          <a:off x="622300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55</xdr:row>
      <xdr:rowOff>177800</xdr:rowOff>
    </xdr:from>
    <xdr:to>
      <xdr:col>8</xdr:col>
      <xdr:colOff>107950</xdr:colOff>
      <xdr:row>55</xdr:row>
      <xdr:rowOff>273050</xdr:rowOff>
    </xdr:to>
    <xdr:sp macro="" textlink="">
      <xdr:nvSpPr>
        <xdr:cNvPr id="7267" name="Rectangle 8">
          <a:extLst>
            <a:ext uri="{FF2B5EF4-FFF2-40B4-BE49-F238E27FC236}">
              <a16:creationId xmlns:a16="http://schemas.microsoft.com/office/drawing/2014/main" id="{5C9EE4E2-5A02-B93F-6EF6-99E3CC08D971}"/>
            </a:ext>
          </a:extLst>
        </xdr:cNvPr>
        <xdr:cNvSpPr>
          <a:spLocks noChangeArrowheads="1"/>
        </xdr:cNvSpPr>
      </xdr:nvSpPr>
      <xdr:spPr bwMode="auto">
        <a:xfrm>
          <a:off x="7410450" y="107886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62</xdr:row>
      <xdr:rowOff>190500</xdr:rowOff>
    </xdr:from>
    <xdr:to>
      <xdr:col>8</xdr:col>
      <xdr:colOff>107950</xdr:colOff>
      <xdr:row>62</xdr:row>
      <xdr:rowOff>292100</xdr:rowOff>
    </xdr:to>
    <xdr:sp macro="" textlink="">
      <xdr:nvSpPr>
        <xdr:cNvPr id="7268" name="Rectangle 10">
          <a:extLst>
            <a:ext uri="{FF2B5EF4-FFF2-40B4-BE49-F238E27FC236}">
              <a16:creationId xmlns:a16="http://schemas.microsoft.com/office/drawing/2014/main" id="{B9EFCD1E-CE9E-25CF-BD0D-C7D3854B7C13}"/>
            </a:ext>
          </a:extLst>
        </xdr:cNvPr>
        <xdr:cNvSpPr>
          <a:spLocks noChangeArrowheads="1"/>
        </xdr:cNvSpPr>
      </xdr:nvSpPr>
      <xdr:spPr bwMode="auto">
        <a:xfrm>
          <a:off x="7410450" y="12636500"/>
          <a:ext cx="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29</xdr:row>
      <xdr:rowOff>0</xdr:rowOff>
    </xdr:from>
    <xdr:to>
      <xdr:col>6</xdr:col>
      <xdr:colOff>101600</xdr:colOff>
      <xdr:row>29</xdr:row>
      <xdr:rowOff>0</xdr:rowOff>
    </xdr:to>
    <xdr:sp macro="" textlink="">
      <xdr:nvSpPr>
        <xdr:cNvPr id="7269" name="Rectangle 13">
          <a:extLst>
            <a:ext uri="{FF2B5EF4-FFF2-40B4-BE49-F238E27FC236}">
              <a16:creationId xmlns:a16="http://schemas.microsoft.com/office/drawing/2014/main" id="{2E1CE485-A733-F1DC-5814-8430365C0415}"/>
            </a:ext>
          </a:extLst>
        </xdr:cNvPr>
        <xdr:cNvSpPr>
          <a:spLocks noChangeArrowheads="1"/>
        </xdr:cNvSpPr>
      </xdr:nvSpPr>
      <xdr:spPr bwMode="auto">
        <a:xfrm>
          <a:off x="6223000" y="559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7270" name="Rectangle 14">
          <a:extLst>
            <a:ext uri="{FF2B5EF4-FFF2-40B4-BE49-F238E27FC236}">
              <a16:creationId xmlns:a16="http://schemas.microsoft.com/office/drawing/2014/main" id="{2ADD2CC7-5AF7-BBD3-9F65-44CEF5EB8989}"/>
            </a:ext>
          </a:extLst>
        </xdr:cNvPr>
        <xdr:cNvSpPr>
          <a:spLocks noChangeArrowheads="1"/>
        </xdr:cNvSpPr>
      </xdr:nvSpPr>
      <xdr:spPr bwMode="auto">
        <a:xfrm>
          <a:off x="622300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501650</xdr:colOff>
      <xdr:row>26</xdr:row>
      <xdr:rowOff>0</xdr:rowOff>
    </xdr:from>
    <xdr:to>
      <xdr:col>6</xdr:col>
      <xdr:colOff>101600</xdr:colOff>
      <xdr:row>26</xdr:row>
      <xdr:rowOff>0</xdr:rowOff>
    </xdr:to>
    <xdr:sp macro="" textlink="">
      <xdr:nvSpPr>
        <xdr:cNvPr id="6289" name="Rectangle 3">
          <a:extLst>
            <a:ext uri="{FF2B5EF4-FFF2-40B4-BE49-F238E27FC236}">
              <a16:creationId xmlns:a16="http://schemas.microsoft.com/office/drawing/2014/main" id="{8B017DB0-0FE5-98BD-545F-F546D77BEF97}"/>
            </a:ext>
          </a:extLst>
        </xdr:cNvPr>
        <xdr:cNvSpPr>
          <a:spLocks noChangeArrowheads="1"/>
        </xdr:cNvSpPr>
      </xdr:nvSpPr>
      <xdr:spPr bwMode="auto">
        <a:xfrm>
          <a:off x="5772150" y="5245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6290" name="Rectangle 4">
          <a:extLst>
            <a:ext uri="{FF2B5EF4-FFF2-40B4-BE49-F238E27FC236}">
              <a16:creationId xmlns:a16="http://schemas.microsoft.com/office/drawing/2014/main" id="{2D7EE91C-7DE3-862D-E279-F2C7321AF017}"/>
            </a:ext>
          </a:extLst>
        </xdr:cNvPr>
        <xdr:cNvSpPr>
          <a:spLocks noChangeArrowheads="1"/>
        </xdr:cNvSpPr>
      </xdr:nvSpPr>
      <xdr:spPr bwMode="auto">
        <a:xfrm>
          <a:off x="577215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55</xdr:row>
      <xdr:rowOff>177800</xdr:rowOff>
    </xdr:from>
    <xdr:to>
      <xdr:col>8</xdr:col>
      <xdr:colOff>107950</xdr:colOff>
      <xdr:row>55</xdr:row>
      <xdr:rowOff>273050</xdr:rowOff>
    </xdr:to>
    <xdr:sp macro="" textlink="">
      <xdr:nvSpPr>
        <xdr:cNvPr id="6291" name="Rectangle 8">
          <a:extLst>
            <a:ext uri="{FF2B5EF4-FFF2-40B4-BE49-F238E27FC236}">
              <a16:creationId xmlns:a16="http://schemas.microsoft.com/office/drawing/2014/main" id="{6B4A372E-66BB-FD6C-4F44-41275FCDE1DE}"/>
            </a:ext>
          </a:extLst>
        </xdr:cNvPr>
        <xdr:cNvSpPr>
          <a:spLocks noChangeArrowheads="1"/>
        </xdr:cNvSpPr>
      </xdr:nvSpPr>
      <xdr:spPr bwMode="auto">
        <a:xfrm>
          <a:off x="6959600" y="108521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62</xdr:row>
      <xdr:rowOff>190500</xdr:rowOff>
    </xdr:from>
    <xdr:to>
      <xdr:col>8</xdr:col>
      <xdr:colOff>107950</xdr:colOff>
      <xdr:row>62</xdr:row>
      <xdr:rowOff>292100</xdr:rowOff>
    </xdr:to>
    <xdr:sp macro="" textlink="">
      <xdr:nvSpPr>
        <xdr:cNvPr id="6292" name="Rectangle 10">
          <a:extLst>
            <a:ext uri="{FF2B5EF4-FFF2-40B4-BE49-F238E27FC236}">
              <a16:creationId xmlns:a16="http://schemas.microsoft.com/office/drawing/2014/main" id="{8B49E3F5-74C8-A721-3350-4F1105AB7441}"/>
            </a:ext>
          </a:extLst>
        </xdr:cNvPr>
        <xdr:cNvSpPr>
          <a:spLocks noChangeArrowheads="1"/>
        </xdr:cNvSpPr>
      </xdr:nvSpPr>
      <xdr:spPr bwMode="auto">
        <a:xfrm>
          <a:off x="6959600" y="12700000"/>
          <a:ext cx="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29</xdr:row>
      <xdr:rowOff>0</xdr:rowOff>
    </xdr:from>
    <xdr:to>
      <xdr:col>6</xdr:col>
      <xdr:colOff>101600</xdr:colOff>
      <xdr:row>29</xdr:row>
      <xdr:rowOff>0</xdr:rowOff>
    </xdr:to>
    <xdr:sp macro="" textlink="">
      <xdr:nvSpPr>
        <xdr:cNvPr id="6293" name="Rectangle 13">
          <a:extLst>
            <a:ext uri="{FF2B5EF4-FFF2-40B4-BE49-F238E27FC236}">
              <a16:creationId xmlns:a16="http://schemas.microsoft.com/office/drawing/2014/main" id="{E56B6A63-5E3F-3AF4-57CA-77774E14CB14}"/>
            </a:ext>
          </a:extLst>
        </xdr:cNvPr>
        <xdr:cNvSpPr>
          <a:spLocks noChangeArrowheads="1"/>
        </xdr:cNvSpPr>
      </xdr:nvSpPr>
      <xdr:spPr bwMode="auto">
        <a:xfrm>
          <a:off x="5772150" y="579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6294" name="Rectangle 14">
          <a:extLst>
            <a:ext uri="{FF2B5EF4-FFF2-40B4-BE49-F238E27FC236}">
              <a16:creationId xmlns:a16="http://schemas.microsoft.com/office/drawing/2014/main" id="{DF1E24DF-161E-4A72-2784-D6C2A3ECB340}"/>
            </a:ext>
          </a:extLst>
        </xdr:cNvPr>
        <xdr:cNvSpPr>
          <a:spLocks noChangeArrowheads="1"/>
        </xdr:cNvSpPr>
      </xdr:nvSpPr>
      <xdr:spPr bwMode="auto">
        <a:xfrm>
          <a:off x="577215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501650</xdr:colOff>
      <xdr:row>26</xdr:row>
      <xdr:rowOff>0</xdr:rowOff>
    </xdr:from>
    <xdr:to>
      <xdr:col>6</xdr:col>
      <xdr:colOff>101600</xdr:colOff>
      <xdr:row>26</xdr:row>
      <xdr:rowOff>0</xdr:rowOff>
    </xdr:to>
    <xdr:sp macro="" textlink="">
      <xdr:nvSpPr>
        <xdr:cNvPr id="5343" name="Rectangle 3">
          <a:extLst>
            <a:ext uri="{FF2B5EF4-FFF2-40B4-BE49-F238E27FC236}">
              <a16:creationId xmlns:a16="http://schemas.microsoft.com/office/drawing/2014/main" id="{33399E24-CCE5-B26B-6C3A-0FBF6469F6B9}"/>
            </a:ext>
          </a:extLst>
        </xdr:cNvPr>
        <xdr:cNvSpPr>
          <a:spLocks noChangeArrowheads="1"/>
        </xdr:cNvSpPr>
      </xdr:nvSpPr>
      <xdr:spPr bwMode="auto">
        <a:xfrm>
          <a:off x="8362950" y="5130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76200</xdr:rowOff>
    </xdr:from>
    <xdr:to>
      <xdr:col>6</xdr:col>
      <xdr:colOff>101600</xdr:colOff>
      <xdr:row>10</xdr:row>
      <xdr:rowOff>133350</xdr:rowOff>
    </xdr:to>
    <xdr:sp macro="" textlink="">
      <xdr:nvSpPr>
        <xdr:cNvPr id="5344" name="Rectangle 4">
          <a:extLst>
            <a:ext uri="{FF2B5EF4-FFF2-40B4-BE49-F238E27FC236}">
              <a16:creationId xmlns:a16="http://schemas.microsoft.com/office/drawing/2014/main" id="{412CB5C6-D1C2-30DE-F74B-234207B82E5E}"/>
            </a:ext>
          </a:extLst>
        </xdr:cNvPr>
        <xdr:cNvSpPr>
          <a:spLocks noChangeArrowheads="1"/>
        </xdr:cNvSpPr>
      </xdr:nvSpPr>
      <xdr:spPr bwMode="auto">
        <a:xfrm>
          <a:off x="8362950" y="22034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55</xdr:row>
      <xdr:rowOff>177800</xdr:rowOff>
    </xdr:from>
    <xdr:to>
      <xdr:col>8</xdr:col>
      <xdr:colOff>107950</xdr:colOff>
      <xdr:row>55</xdr:row>
      <xdr:rowOff>273050</xdr:rowOff>
    </xdr:to>
    <xdr:sp macro="" textlink="">
      <xdr:nvSpPr>
        <xdr:cNvPr id="5345" name="Rectangle 8">
          <a:extLst>
            <a:ext uri="{FF2B5EF4-FFF2-40B4-BE49-F238E27FC236}">
              <a16:creationId xmlns:a16="http://schemas.microsoft.com/office/drawing/2014/main" id="{615FF1E3-4D12-2479-D5D4-C789B062C8C0}"/>
            </a:ext>
          </a:extLst>
        </xdr:cNvPr>
        <xdr:cNvSpPr>
          <a:spLocks noChangeArrowheads="1"/>
        </xdr:cNvSpPr>
      </xdr:nvSpPr>
      <xdr:spPr bwMode="auto">
        <a:xfrm>
          <a:off x="9550400" y="107378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62</xdr:row>
      <xdr:rowOff>190500</xdr:rowOff>
    </xdr:from>
    <xdr:to>
      <xdr:col>8</xdr:col>
      <xdr:colOff>107950</xdr:colOff>
      <xdr:row>62</xdr:row>
      <xdr:rowOff>292100</xdr:rowOff>
    </xdr:to>
    <xdr:sp macro="" textlink="">
      <xdr:nvSpPr>
        <xdr:cNvPr id="5346" name="Rectangle 10">
          <a:extLst>
            <a:ext uri="{FF2B5EF4-FFF2-40B4-BE49-F238E27FC236}">
              <a16:creationId xmlns:a16="http://schemas.microsoft.com/office/drawing/2014/main" id="{7CC7CAB7-A3F7-5374-CC37-02E78987A86A}"/>
            </a:ext>
          </a:extLst>
        </xdr:cNvPr>
        <xdr:cNvSpPr>
          <a:spLocks noChangeArrowheads="1"/>
        </xdr:cNvSpPr>
      </xdr:nvSpPr>
      <xdr:spPr bwMode="auto">
        <a:xfrm>
          <a:off x="9550400" y="12585700"/>
          <a:ext cx="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29</xdr:row>
      <xdr:rowOff>0</xdr:rowOff>
    </xdr:from>
    <xdr:to>
      <xdr:col>6</xdr:col>
      <xdr:colOff>101600</xdr:colOff>
      <xdr:row>29</xdr:row>
      <xdr:rowOff>0</xdr:rowOff>
    </xdr:to>
    <xdr:sp macro="" textlink="">
      <xdr:nvSpPr>
        <xdr:cNvPr id="5347" name="Rectangle 13">
          <a:extLst>
            <a:ext uri="{FF2B5EF4-FFF2-40B4-BE49-F238E27FC236}">
              <a16:creationId xmlns:a16="http://schemas.microsoft.com/office/drawing/2014/main" id="{55581651-B41D-A213-A4B7-7B83E0939317}"/>
            </a:ext>
          </a:extLst>
        </xdr:cNvPr>
        <xdr:cNvSpPr>
          <a:spLocks noChangeArrowheads="1"/>
        </xdr:cNvSpPr>
      </xdr:nvSpPr>
      <xdr:spPr bwMode="auto">
        <a:xfrm>
          <a:off x="8362950" y="5676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76200</xdr:rowOff>
    </xdr:from>
    <xdr:to>
      <xdr:col>6</xdr:col>
      <xdr:colOff>101600</xdr:colOff>
      <xdr:row>10</xdr:row>
      <xdr:rowOff>133350</xdr:rowOff>
    </xdr:to>
    <xdr:sp macro="" textlink="">
      <xdr:nvSpPr>
        <xdr:cNvPr id="5348" name="Rectangle 14">
          <a:extLst>
            <a:ext uri="{FF2B5EF4-FFF2-40B4-BE49-F238E27FC236}">
              <a16:creationId xmlns:a16="http://schemas.microsoft.com/office/drawing/2014/main" id="{922B59E2-DE09-2714-CED0-3B8FEDC6F138}"/>
            </a:ext>
          </a:extLst>
        </xdr:cNvPr>
        <xdr:cNvSpPr>
          <a:spLocks noChangeArrowheads="1"/>
        </xdr:cNvSpPr>
      </xdr:nvSpPr>
      <xdr:spPr bwMode="auto">
        <a:xfrm>
          <a:off x="8362950" y="220345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501650</xdr:colOff>
      <xdr:row>26</xdr:row>
      <xdr:rowOff>0</xdr:rowOff>
    </xdr:from>
    <xdr:to>
      <xdr:col>6</xdr:col>
      <xdr:colOff>101600</xdr:colOff>
      <xdr:row>26</xdr:row>
      <xdr:rowOff>0</xdr:rowOff>
    </xdr:to>
    <xdr:sp macro="" textlink="">
      <xdr:nvSpPr>
        <xdr:cNvPr id="2415" name="Rectangle 3">
          <a:extLst>
            <a:ext uri="{FF2B5EF4-FFF2-40B4-BE49-F238E27FC236}">
              <a16:creationId xmlns:a16="http://schemas.microsoft.com/office/drawing/2014/main" id="{66A27A82-1BEA-4C00-9714-0962E933EF00}"/>
            </a:ext>
          </a:extLst>
        </xdr:cNvPr>
        <xdr:cNvSpPr>
          <a:spLocks noChangeArrowheads="1"/>
        </xdr:cNvSpPr>
      </xdr:nvSpPr>
      <xdr:spPr bwMode="auto">
        <a:xfrm>
          <a:off x="5772150" y="5245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2416" name="Rectangle 4">
          <a:extLst>
            <a:ext uri="{FF2B5EF4-FFF2-40B4-BE49-F238E27FC236}">
              <a16:creationId xmlns:a16="http://schemas.microsoft.com/office/drawing/2014/main" id="{66339285-B8E6-FDAD-AEF4-85AE62868D93}"/>
            </a:ext>
          </a:extLst>
        </xdr:cNvPr>
        <xdr:cNvSpPr>
          <a:spLocks noChangeArrowheads="1"/>
        </xdr:cNvSpPr>
      </xdr:nvSpPr>
      <xdr:spPr bwMode="auto">
        <a:xfrm>
          <a:off x="577215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55</xdr:row>
      <xdr:rowOff>177800</xdr:rowOff>
    </xdr:from>
    <xdr:to>
      <xdr:col>8</xdr:col>
      <xdr:colOff>107950</xdr:colOff>
      <xdr:row>55</xdr:row>
      <xdr:rowOff>273050</xdr:rowOff>
    </xdr:to>
    <xdr:sp macro="" textlink="">
      <xdr:nvSpPr>
        <xdr:cNvPr id="2417" name="Rectangle 8">
          <a:extLst>
            <a:ext uri="{FF2B5EF4-FFF2-40B4-BE49-F238E27FC236}">
              <a16:creationId xmlns:a16="http://schemas.microsoft.com/office/drawing/2014/main" id="{2F53E165-87C0-D1C9-4C96-A1CC19DA532F}"/>
            </a:ext>
          </a:extLst>
        </xdr:cNvPr>
        <xdr:cNvSpPr>
          <a:spLocks noChangeArrowheads="1"/>
        </xdr:cNvSpPr>
      </xdr:nvSpPr>
      <xdr:spPr bwMode="auto">
        <a:xfrm>
          <a:off x="6959600" y="108521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292100</xdr:colOff>
      <xdr:row>62</xdr:row>
      <xdr:rowOff>190500</xdr:rowOff>
    </xdr:from>
    <xdr:to>
      <xdr:col>8</xdr:col>
      <xdr:colOff>107950</xdr:colOff>
      <xdr:row>62</xdr:row>
      <xdr:rowOff>292100</xdr:rowOff>
    </xdr:to>
    <xdr:sp macro="" textlink="">
      <xdr:nvSpPr>
        <xdr:cNvPr id="2418" name="Rectangle 10">
          <a:extLst>
            <a:ext uri="{FF2B5EF4-FFF2-40B4-BE49-F238E27FC236}">
              <a16:creationId xmlns:a16="http://schemas.microsoft.com/office/drawing/2014/main" id="{53CD355C-C7BE-9CA4-48F4-AAA23777086C}"/>
            </a:ext>
          </a:extLst>
        </xdr:cNvPr>
        <xdr:cNvSpPr>
          <a:spLocks noChangeArrowheads="1"/>
        </xdr:cNvSpPr>
      </xdr:nvSpPr>
      <xdr:spPr bwMode="auto">
        <a:xfrm>
          <a:off x="6959600" y="12700000"/>
          <a:ext cx="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29</xdr:row>
      <xdr:rowOff>0</xdr:rowOff>
    </xdr:from>
    <xdr:to>
      <xdr:col>6</xdr:col>
      <xdr:colOff>101600</xdr:colOff>
      <xdr:row>29</xdr:row>
      <xdr:rowOff>0</xdr:rowOff>
    </xdr:to>
    <xdr:sp macro="" textlink="">
      <xdr:nvSpPr>
        <xdr:cNvPr id="2419" name="Rectangle 13">
          <a:extLst>
            <a:ext uri="{FF2B5EF4-FFF2-40B4-BE49-F238E27FC236}">
              <a16:creationId xmlns:a16="http://schemas.microsoft.com/office/drawing/2014/main" id="{902EBFE1-A0C9-BB2A-468D-4D0C7390FD96}"/>
            </a:ext>
          </a:extLst>
        </xdr:cNvPr>
        <xdr:cNvSpPr>
          <a:spLocks noChangeArrowheads="1"/>
        </xdr:cNvSpPr>
      </xdr:nvSpPr>
      <xdr:spPr bwMode="auto">
        <a:xfrm>
          <a:off x="5772150" y="579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501650</xdr:colOff>
      <xdr:row>10</xdr:row>
      <xdr:rowOff>133350</xdr:rowOff>
    </xdr:from>
    <xdr:to>
      <xdr:col>6</xdr:col>
      <xdr:colOff>101600</xdr:colOff>
      <xdr:row>10</xdr:row>
      <xdr:rowOff>228600</xdr:rowOff>
    </xdr:to>
    <xdr:sp macro="" textlink="">
      <xdr:nvSpPr>
        <xdr:cNvPr id="2420" name="Rectangle 14">
          <a:extLst>
            <a:ext uri="{FF2B5EF4-FFF2-40B4-BE49-F238E27FC236}">
              <a16:creationId xmlns:a16="http://schemas.microsoft.com/office/drawing/2014/main" id="{536A544F-B18A-A6E2-7959-42C0369B8E83}"/>
            </a:ext>
          </a:extLst>
        </xdr:cNvPr>
        <xdr:cNvSpPr>
          <a:spLocks noChangeArrowheads="1"/>
        </xdr:cNvSpPr>
      </xdr:nvSpPr>
      <xdr:spPr bwMode="auto">
        <a:xfrm>
          <a:off x="5772150" y="22606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4386A-E22F-452E-AB38-1F2C99F6F061}">
  <sheetPr>
    <pageSetUpPr fitToPage="1"/>
  </sheetPr>
  <dimension ref="A3:J100"/>
  <sheetViews>
    <sheetView tabSelected="1" zoomScale="90" zoomScaleNormal="90" workbookViewId="0">
      <selection activeCell="G62" sqref="G62"/>
    </sheetView>
  </sheetViews>
  <sheetFormatPr defaultColWidth="9.08984375" defaultRowHeight="12.5" x14ac:dyDescent="0.25"/>
  <cols>
    <col min="1" max="1" width="38.08984375" style="1" customWidth="1"/>
    <col min="2" max="2" width="15.453125" style="69" customWidth="1"/>
    <col min="3" max="3" width="1.6328125" style="1" customWidth="1"/>
    <col min="4" max="4" width="15.453125" style="1" customWidth="1"/>
    <col min="5" max="5" width="1.54296875" style="1" customWidth="1"/>
    <col min="6" max="6" width="15.453125" style="1" customWidth="1"/>
    <col min="7" max="7" width="1.453125" style="1" customWidth="1"/>
    <col min="8" max="8" width="15.453125" style="1" customWidth="1"/>
    <col min="9" max="9" width="1.54296875" style="1" customWidth="1"/>
    <col min="10" max="10" width="14.6328125" style="1" customWidth="1"/>
    <col min="11" max="16384" width="9.08984375" style="1"/>
  </cols>
  <sheetData>
    <row r="3" spans="1:10" ht="12.75" customHeight="1" x14ac:dyDescent="0.25">
      <c r="A3" s="109"/>
      <c r="B3" s="110" t="s">
        <v>13</v>
      </c>
      <c r="C3" s="111"/>
      <c r="D3" s="111"/>
      <c r="E3" s="111"/>
      <c r="F3" s="111"/>
      <c r="G3" s="112" t="s">
        <v>32</v>
      </c>
      <c r="H3" s="113"/>
      <c r="J3" s="114"/>
    </row>
    <row r="4" spans="1:10" ht="15" customHeight="1" x14ac:dyDescent="0.25">
      <c r="A4" s="109"/>
      <c r="B4" s="117" t="s">
        <v>49</v>
      </c>
      <c r="C4" s="118"/>
      <c r="D4" s="118"/>
      <c r="E4" s="118"/>
      <c r="F4" s="118"/>
      <c r="G4" s="119">
        <v>304785</v>
      </c>
      <c r="H4" s="120"/>
      <c r="J4" s="115"/>
    </row>
    <row r="5" spans="1:10" ht="24" customHeight="1" x14ac:dyDescent="0.25">
      <c r="A5" s="109"/>
      <c r="B5" s="121" t="s">
        <v>37</v>
      </c>
      <c r="C5" s="122"/>
      <c r="D5" s="122"/>
      <c r="E5" s="122"/>
      <c r="F5" s="122"/>
      <c r="G5" s="122"/>
      <c r="H5" s="122"/>
      <c r="J5" s="115"/>
    </row>
    <row r="6" spans="1:10" ht="14.25" customHeight="1" x14ac:dyDescent="0.25">
      <c r="A6" s="109"/>
      <c r="B6" s="123" t="s">
        <v>42</v>
      </c>
      <c r="C6" s="124"/>
      <c r="D6" s="127" t="s">
        <v>14</v>
      </c>
      <c r="E6" s="128"/>
      <c r="F6" s="129" t="s">
        <v>15</v>
      </c>
      <c r="G6" s="127" t="s">
        <v>16</v>
      </c>
      <c r="H6" s="128"/>
      <c r="J6" s="115"/>
    </row>
    <row r="7" spans="1:10" ht="16.5" customHeight="1" x14ac:dyDescent="0.25">
      <c r="A7" s="109"/>
      <c r="B7" s="125"/>
      <c r="C7" s="126"/>
      <c r="D7" s="131">
        <v>45383</v>
      </c>
      <c r="E7" s="132"/>
      <c r="F7" s="130"/>
      <c r="G7" s="133">
        <v>45747</v>
      </c>
      <c r="H7" s="134"/>
      <c r="J7" s="116"/>
    </row>
    <row r="8" spans="1:10" x14ac:dyDescent="0.25">
      <c r="H8" s="96"/>
    </row>
    <row r="9" spans="1:10" customFormat="1" ht="20" x14ac:dyDescent="0.4">
      <c r="A9" s="95" t="s">
        <v>36</v>
      </c>
      <c r="B9" s="98"/>
      <c r="C9" s="95"/>
      <c r="D9" s="95"/>
      <c r="E9" s="95"/>
      <c r="F9" s="95"/>
      <c r="G9" s="95"/>
      <c r="H9" s="95"/>
      <c r="I9" s="64"/>
      <c r="J9" s="65"/>
    </row>
    <row r="10" spans="1:10" customFormat="1" ht="28" x14ac:dyDescent="0.3">
      <c r="A10" s="97"/>
      <c r="B10" s="2" t="s">
        <v>0</v>
      </c>
      <c r="C10" s="2"/>
      <c r="D10" s="2" t="s">
        <v>1</v>
      </c>
      <c r="E10" s="2"/>
      <c r="F10" s="2" t="s">
        <v>20</v>
      </c>
      <c r="G10" s="2"/>
      <c r="H10" s="2" t="s">
        <v>21</v>
      </c>
      <c r="I10" s="3"/>
      <c r="J10" s="61" t="s">
        <v>27</v>
      </c>
    </row>
    <row r="11" spans="1:10" customFormat="1" ht="23" x14ac:dyDescent="0.3">
      <c r="A11" s="4"/>
      <c r="B11" s="70" t="s">
        <v>46</v>
      </c>
      <c r="C11" s="6"/>
      <c r="D11" s="5" t="s">
        <v>2</v>
      </c>
      <c r="E11" s="6"/>
      <c r="F11" s="5" t="s">
        <v>2</v>
      </c>
      <c r="G11" s="6"/>
      <c r="H11" s="5" t="s">
        <v>2</v>
      </c>
      <c r="I11" s="7"/>
      <c r="J11" s="5" t="s">
        <v>2</v>
      </c>
    </row>
    <row r="12" spans="1:10" customFormat="1" ht="14" x14ac:dyDescent="0.3">
      <c r="A12" s="62" t="s">
        <v>19</v>
      </c>
      <c r="B12" s="71"/>
      <c r="C12" s="8"/>
      <c r="D12" s="8"/>
      <c r="E12" s="8"/>
      <c r="F12" s="8"/>
      <c r="G12" s="8"/>
      <c r="H12" s="8"/>
      <c r="I12" s="9"/>
      <c r="J12" s="1"/>
    </row>
    <row r="13" spans="1:10" customFormat="1" x14ac:dyDescent="0.25">
      <c r="A13" s="100" t="s">
        <v>76</v>
      </c>
      <c r="B13" s="72"/>
      <c r="C13" s="11"/>
      <c r="D13" s="10">
        <v>0</v>
      </c>
      <c r="E13" s="11"/>
      <c r="F13" s="10">
        <v>0</v>
      </c>
      <c r="G13" s="11"/>
      <c r="H13" s="46">
        <f>F13+D13+B13</f>
        <v>0</v>
      </c>
      <c r="I13" s="7"/>
      <c r="J13" s="107">
        <v>2500</v>
      </c>
    </row>
    <row r="14" spans="1:10" customFormat="1" x14ac:dyDescent="0.25">
      <c r="A14" s="100" t="s">
        <v>87</v>
      </c>
      <c r="B14" s="72">
        <v>625</v>
      </c>
      <c r="C14" s="11"/>
      <c r="D14" s="10">
        <v>0</v>
      </c>
      <c r="E14" s="11"/>
      <c r="F14" s="10">
        <v>0</v>
      </c>
      <c r="G14" s="11"/>
      <c r="H14" s="46">
        <f t="shared" ref="H14:H20" si="0">F14+D14+B14</f>
        <v>625</v>
      </c>
      <c r="I14" s="7"/>
      <c r="J14" s="10"/>
    </row>
    <row r="15" spans="1:10" customFormat="1" x14ac:dyDescent="0.25">
      <c r="A15" s="100"/>
      <c r="B15" s="72"/>
      <c r="C15" s="11"/>
      <c r="D15" s="10">
        <v>0</v>
      </c>
      <c r="E15" s="11"/>
      <c r="F15" s="10">
        <v>0</v>
      </c>
      <c r="G15" s="11"/>
      <c r="H15" s="46">
        <f t="shared" si="0"/>
        <v>0</v>
      </c>
      <c r="I15" s="7"/>
      <c r="J15" s="10">
        <v>0</v>
      </c>
    </row>
    <row r="16" spans="1:10" customFormat="1" x14ac:dyDescent="0.25">
      <c r="A16" s="100"/>
      <c r="B16" s="72">
        <v>0</v>
      </c>
      <c r="C16" s="11"/>
      <c r="D16" s="10">
        <v>0</v>
      </c>
      <c r="E16" s="11"/>
      <c r="F16" s="10">
        <v>0</v>
      </c>
      <c r="G16" s="11"/>
      <c r="H16" s="46">
        <f t="shared" si="0"/>
        <v>0</v>
      </c>
      <c r="I16" s="7"/>
      <c r="J16" s="10">
        <v>0</v>
      </c>
    </row>
    <row r="17" spans="1:10" customFormat="1" x14ac:dyDescent="0.25">
      <c r="A17" s="100"/>
      <c r="B17" s="72">
        <v>0</v>
      </c>
      <c r="C17" s="11"/>
      <c r="D17" s="10">
        <v>0</v>
      </c>
      <c r="E17" s="11"/>
      <c r="F17" s="10">
        <v>0</v>
      </c>
      <c r="G17" s="11"/>
      <c r="H17" s="46">
        <f t="shared" si="0"/>
        <v>0</v>
      </c>
      <c r="I17" s="7"/>
      <c r="J17" s="10">
        <v>0</v>
      </c>
    </row>
    <row r="18" spans="1:10" customFormat="1" x14ac:dyDescent="0.25">
      <c r="A18" s="100"/>
      <c r="B18" s="72">
        <v>0</v>
      </c>
      <c r="C18" s="11"/>
      <c r="D18" s="10">
        <v>0</v>
      </c>
      <c r="E18" s="11"/>
      <c r="F18" s="10">
        <v>0</v>
      </c>
      <c r="G18" s="11"/>
      <c r="H18" s="46">
        <f t="shared" si="0"/>
        <v>0</v>
      </c>
      <c r="I18" s="7"/>
      <c r="J18" s="10">
        <v>0</v>
      </c>
    </row>
    <row r="19" spans="1:10" customFormat="1" x14ac:dyDescent="0.25">
      <c r="A19" s="100"/>
      <c r="B19" s="72">
        <v>0</v>
      </c>
      <c r="C19" s="11"/>
      <c r="D19" s="10">
        <v>0</v>
      </c>
      <c r="E19" s="11"/>
      <c r="F19" s="10">
        <v>0</v>
      </c>
      <c r="G19" s="11"/>
      <c r="H19" s="46">
        <f t="shared" si="0"/>
        <v>0</v>
      </c>
      <c r="I19" s="7"/>
      <c r="J19" s="10">
        <v>0</v>
      </c>
    </row>
    <row r="20" spans="1:10" customFormat="1" x14ac:dyDescent="0.25">
      <c r="A20" s="100"/>
      <c r="B20" s="72">
        <v>0</v>
      </c>
      <c r="C20" s="11"/>
      <c r="D20" s="10">
        <v>0</v>
      </c>
      <c r="E20" s="11"/>
      <c r="F20" s="10">
        <v>0</v>
      </c>
      <c r="G20" s="11"/>
      <c r="H20" s="46">
        <f t="shared" si="0"/>
        <v>0</v>
      </c>
      <c r="I20" s="7"/>
      <c r="J20" s="10">
        <v>0</v>
      </c>
    </row>
    <row r="21" spans="1:10" customFormat="1" ht="16" thickBot="1" x14ac:dyDescent="0.4">
      <c r="A21" s="13" t="s">
        <v>45</v>
      </c>
      <c r="B21" s="73">
        <f>SUM(B13:B20)</f>
        <v>625</v>
      </c>
      <c r="C21" s="14"/>
      <c r="D21" s="47">
        <f>SUM(D13:D20)</f>
        <v>0</v>
      </c>
      <c r="E21" s="11"/>
      <c r="F21" s="47">
        <f>SUM(F13:F20)</f>
        <v>0</v>
      </c>
      <c r="G21" s="11"/>
      <c r="H21" s="47">
        <f>IF((B21+D21+F21)=SUM(H13:H20),B21+D21+F21,"Cross Add Error")</f>
        <v>625</v>
      </c>
      <c r="I21" s="7"/>
      <c r="J21" s="47">
        <f>SUM(J13:J20)</f>
        <v>2500</v>
      </c>
    </row>
    <row r="22" spans="1:10" customFormat="1" ht="6.75" customHeight="1" thickTop="1" x14ac:dyDescent="0.25">
      <c r="A22" s="7"/>
      <c r="B22" s="74"/>
      <c r="C22" s="7"/>
      <c r="D22" s="7"/>
      <c r="E22" s="7"/>
      <c r="F22" s="7"/>
      <c r="G22" s="7"/>
      <c r="H22" s="7"/>
      <c r="I22" s="7"/>
      <c r="J22" s="1"/>
    </row>
    <row r="23" spans="1:10" customFormat="1" ht="28" x14ac:dyDescent="0.3">
      <c r="A23" s="102" t="s">
        <v>47</v>
      </c>
      <c r="B23" s="71"/>
      <c r="C23" s="8"/>
      <c r="D23" s="8"/>
      <c r="E23" s="8"/>
      <c r="F23" s="8"/>
      <c r="G23" s="8"/>
      <c r="H23" s="8"/>
      <c r="I23" s="9"/>
      <c r="J23" s="1"/>
    </row>
    <row r="24" spans="1:10" customFormat="1" ht="14" x14ac:dyDescent="0.3">
      <c r="A24" s="102"/>
      <c r="B24" s="72">
        <v>0</v>
      </c>
      <c r="C24" s="8"/>
      <c r="D24" s="72">
        <v>0</v>
      </c>
      <c r="E24" s="8"/>
      <c r="F24" s="72">
        <v>0</v>
      </c>
      <c r="G24" s="8"/>
      <c r="H24" s="46">
        <f>B24+D24+F24</f>
        <v>0</v>
      </c>
      <c r="I24" s="9"/>
      <c r="J24" s="72"/>
    </row>
    <row r="25" spans="1:10" customFormat="1" x14ac:dyDescent="0.25">
      <c r="A25" s="100"/>
      <c r="B25" s="72">
        <v>0</v>
      </c>
      <c r="C25" s="15"/>
      <c r="D25" s="72">
        <v>0</v>
      </c>
      <c r="E25" s="15"/>
      <c r="F25" s="72">
        <v>0</v>
      </c>
      <c r="G25" s="16"/>
      <c r="H25" s="46">
        <f>B25+D25+F25</f>
        <v>0</v>
      </c>
      <c r="I25" s="7"/>
      <c r="J25" s="72">
        <v>0</v>
      </c>
    </row>
    <row r="26" spans="1:10" customFormat="1" ht="16" thickBot="1" x14ac:dyDescent="0.4">
      <c r="A26" s="13" t="s">
        <v>34</v>
      </c>
      <c r="B26" s="73">
        <f>SUM(B24:B25)</f>
        <v>0</v>
      </c>
      <c r="C26" s="8"/>
      <c r="D26" s="73">
        <f>SUM(D24:D25)</f>
        <v>0</v>
      </c>
      <c r="E26" s="8"/>
      <c r="F26" s="73">
        <f>SUM(F24:F25)</f>
        <v>0</v>
      </c>
      <c r="G26" s="8"/>
      <c r="H26" s="47">
        <f>IF((B26+D26+F26)=SUM(H24:H25),B26+D26+F26,"Cross Add Error")</f>
        <v>0</v>
      </c>
      <c r="I26" s="8"/>
      <c r="J26" s="73">
        <f>SUM(J24:J25)</f>
        <v>0</v>
      </c>
    </row>
    <row r="27" spans="1:10" customFormat="1" ht="13.5" thickTop="1" thickBot="1" x14ac:dyDescent="0.3">
      <c r="A27" s="103"/>
      <c r="B27" s="75"/>
      <c r="C27" s="15"/>
      <c r="D27" s="66"/>
      <c r="E27" s="15"/>
      <c r="F27" s="66"/>
      <c r="G27" s="16"/>
      <c r="H27" s="67"/>
      <c r="I27" s="7"/>
      <c r="J27" s="1"/>
    </row>
    <row r="28" spans="1:10" customFormat="1" ht="16.5" thickTop="1" thickBot="1" x14ac:dyDescent="0.4">
      <c r="A28" s="13" t="s">
        <v>29</v>
      </c>
      <c r="B28" s="80">
        <f>B21+B26</f>
        <v>625</v>
      </c>
      <c r="C28" s="8"/>
      <c r="D28" s="80">
        <f>D21+D26</f>
        <v>0</v>
      </c>
      <c r="E28" s="8"/>
      <c r="F28" s="80">
        <f>F21+F26</f>
        <v>0</v>
      </c>
      <c r="G28" s="8"/>
      <c r="H28" s="47">
        <f>IF((B28+D28+F28)=(H21+H26),B28+D28+F28,"Cross Add Error")</f>
        <v>625</v>
      </c>
      <c r="I28" s="8"/>
      <c r="J28" s="80">
        <f>J21+J26</f>
        <v>2500</v>
      </c>
    </row>
    <row r="29" spans="1:10" customFormat="1" ht="13" thickTop="1" x14ac:dyDescent="0.25">
      <c r="A29" s="1"/>
      <c r="B29" s="69"/>
      <c r="C29" s="1"/>
      <c r="D29" s="1"/>
      <c r="E29" s="1"/>
      <c r="F29" s="1"/>
      <c r="G29" s="1"/>
      <c r="H29" s="1"/>
      <c r="I29" s="1"/>
      <c r="J29" s="1"/>
    </row>
    <row r="30" spans="1:10" customFormat="1" ht="14" x14ac:dyDescent="0.25">
      <c r="A30" s="63" t="s">
        <v>22</v>
      </c>
      <c r="B30" s="76"/>
      <c r="C30" s="18"/>
      <c r="D30" s="18"/>
      <c r="E30" s="18"/>
      <c r="F30" s="18"/>
      <c r="G30" s="18"/>
      <c r="H30" s="135"/>
      <c r="I30" s="135"/>
      <c r="J30" s="18"/>
    </row>
    <row r="31" spans="1:10" customFormat="1" x14ac:dyDescent="0.25">
      <c r="A31" s="101" t="s">
        <v>77</v>
      </c>
      <c r="B31" s="29"/>
      <c r="C31" s="20"/>
      <c r="D31" s="19"/>
      <c r="E31" s="21"/>
      <c r="F31" s="19"/>
      <c r="G31" s="21"/>
      <c r="H31" s="48">
        <f t="shared" ref="H31:H43" si="1">F31+D31+B31</f>
        <v>0</v>
      </c>
      <c r="I31" s="22"/>
      <c r="J31" s="29">
        <f>70+95*2/3</f>
        <v>133.33333333333334</v>
      </c>
    </row>
    <row r="32" spans="1:10" customFormat="1" x14ac:dyDescent="0.25">
      <c r="A32" s="101" t="s">
        <v>78</v>
      </c>
      <c r="B32" s="29"/>
      <c r="C32" s="20"/>
      <c r="D32" s="19"/>
      <c r="E32" s="21"/>
      <c r="F32" s="19"/>
      <c r="G32" s="21"/>
      <c r="H32" s="48">
        <f t="shared" si="1"/>
        <v>0</v>
      </c>
      <c r="I32" s="22"/>
      <c r="J32" s="29">
        <v>670</v>
      </c>
    </row>
    <row r="33" spans="1:10" customFormat="1" x14ac:dyDescent="0.25">
      <c r="A33" s="101" t="s">
        <v>79</v>
      </c>
      <c r="B33" s="29"/>
      <c r="C33" s="20"/>
      <c r="D33" s="19"/>
      <c r="E33" s="21"/>
      <c r="F33" s="19"/>
      <c r="G33" s="21"/>
      <c r="H33" s="48">
        <f t="shared" si="1"/>
        <v>0</v>
      </c>
      <c r="I33" s="22"/>
      <c r="J33" s="29">
        <v>150</v>
      </c>
    </row>
    <row r="34" spans="1:10" customFormat="1" x14ac:dyDescent="0.25">
      <c r="A34" s="101" t="s">
        <v>84</v>
      </c>
      <c r="B34" s="29"/>
      <c r="C34" s="20"/>
      <c r="D34" s="19"/>
      <c r="E34" s="21"/>
      <c r="F34" s="19"/>
      <c r="G34" s="21"/>
      <c r="H34" s="48">
        <f t="shared" si="1"/>
        <v>0</v>
      </c>
      <c r="I34" s="22"/>
      <c r="J34" s="29">
        <v>250</v>
      </c>
    </row>
    <row r="35" spans="1:10" customFormat="1" x14ac:dyDescent="0.25">
      <c r="A35" s="101" t="s">
        <v>85</v>
      </c>
      <c r="B35" s="29"/>
      <c r="C35" s="20"/>
      <c r="D35" s="19"/>
      <c r="E35" s="21"/>
      <c r="F35" s="19"/>
      <c r="G35" s="21"/>
      <c r="H35" s="48">
        <f t="shared" si="1"/>
        <v>0</v>
      </c>
      <c r="I35" s="22"/>
      <c r="J35" s="29">
        <v>600</v>
      </c>
    </row>
    <row r="36" spans="1:10" customFormat="1" x14ac:dyDescent="0.25">
      <c r="A36" s="101" t="s">
        <v>83</v>
      </c>
      <c r="B36" s="29"/>
      <c r="C36" s="20"/>
      <c r="D36" s="19"/>
      <c r="E36" s="21"/>
      <c r="F36" s="19"/>
      <c r="G36" s="21"/>
      <c r="H36" s="48">
        <f t="shared" si="1"/>
        <v>0</v>
      </c>
      <c r="I36" s="22"/>
      <c r="J36" s="29">
        <v>1215</v>
      </c>
    </row>
    <row r="37" spans="1:10" customFormat="1" x14ac:dyDescent="0.25">
      <c r="A37" s="101" t="s">
        <v>83</v>
      </c>
      <c r="B37" s="29"/>
      <c r="C37" s="20"/>
      <c r="D37" s="19"/>
      <c r="E37" s="21"/>
      <c r="F37" s="19"/>
      <c r="G37" s="21"/>
      <c r="H37" s="48">
        <f t="shared" si="1"/>
        <v>0</v>
      </c>
      <c r="I37" s="22"/>
      <c r="J37" s="29">
        <v>1142.0999999999999</v>
      </c>
    </row>
    <row r="38" spans="1:10" customFormat="1" x14ac:dyDescent="0.25">
      <c r="A38" s="101" t="s">
        <v>86</v>
      </c>
      <c r="B38" s="29"/>
      <c r="C38" s="20"/>
      <c r="D38" s="19"/>
      <c r="E38" s="21"/>
      <c r="F38" s="19"/>
      <c r="G38" s="21"/>
      <c r="H38" s="48">
        <f t="shared" si="1"/>
        <v>0</v>
      </c>
      <c r="I38" s="22"/>
      <c r="J38" s="29">
        <v>15.15</v>
      </c>
    </row>
    <row r="39" spans="1:10" customFormat="1" x14ac:dyDescent="0.25">
      <c r="A39" s="101" t="s">
        <v>80</v>
      </c>
      <c r="B39" s="29"/>
      <c r="C39" s="20"/>
      <c r="D39" s="19"/>
      <c r="E39" s="21"/>
      <c r="F39" s="19"/>
      <c r="G39" s="21"/>
      <c r="H39" s="48">
        <f t="shared" si="1"/>
        <v>0</v>
      </c>
      <c r="I39" s="22"/>
      <c r="J39" s="29">
        <v>200</v>
      </c>
    </row>
    <row r="40" spans="1:10" customFormat="1" x14ac:dyDescent="0.25">
      <c r="A40" s="101" t="s">
        <v>89</v>
      </c>
      <c r="B40" s="29">
        <v>345.6</v>
      </c>
      <c r="C40" s="20"/>
      <c r="D40" s="19"/>
      <c r="E40" s="21"/>
      <c r="F40" s="19"/>
      <c r="G40" s="21"/>
      <c r="H40" s="48">
        <f t="shared" si="1"/>
        <v>345.6</v>
      </c>
      <c r="I40" s="22"/>
      <c r="J40" s="29"/>
    </row>
    <row r="41" spans="1:10" customFormat="1" x14ac:dyDescent="0.25">
      <c r="A41" s="101" t="s">
        <v>89</v>
      </c>
      <c r="B41" s="29">
        <v>660</v>
      </c>
      <c r="C41" s="20"/>
      <c r="D41" s="19"/>
      <c r="E41" s="21"/>
      <c r="F41" s="19"/>
      <c r="G41" s="21"/>
      <c r="H41" s="48">
        <f t="shared" si="1"/>
        <v>660</v>
      </c>
      <c r="I41" s="22"/>
      <c r="J41" s="29"/>
    </row>
    <row r="42" spans="1:10" customFormat="1" x14ac:dyDescent="0.25">
      <c r="A42" s="101" t="s">
        <v>90</v>
      </c>
      <c r="B42" s="29">
        <v>100</v>
      </c>
      <c r="C42" s="20"/>
      <c r="D42" s="19"/>
      <c r="E42" s="21"/>
      <c r="F42" s="19"/>
      <c r="G42" s="21"/>
      <c r="H42" s="48">
        <f t="shared" si="1"/>
        <v>100</v>
      </c>
      <c r="I42" s="22"/>
      <c r="J42" s="29"/>
    </row>
    <row r="43" spans="1:10" customFormat="1" x14ac:dyDescent="0.25">
      <c r="A43" s="101"/>
      <c r="B43" s="29"/>
      <c r="C43" s="20"/>
      <c r="D43" s="19">
        <v>0</v>
      </c>
      <c r="E43" s="21"/>
      <c r="F43" s="19">
        <v>0</v>
      </c>
      <c r="G43" s="21"/>
      <c r="H43" s="48">
        <f t="shared" si="1"/>
        <v>0</v>
      </c>
      <c r="I43" s="22"/>
      <c r="J43" s="29"/>
    </row>
    <row r="44" spans="1:10" customFormat="1" ht="16" thickBot="1" x14ac:dyDescent="0.3">
      <c r="A44" s="25" t="s">
        <v>28</v>
      </c>
      <c r="B44" s="77">
        <f>SUM(B31:B43)</f>
        <v>1105.5999999999999</v>
      </c>
      <c r="C44" s="26"/>
      <c r="D44" s="49">
        <f>SUM(D31:D43)</f>
        <v>0</v>
      </c>
      <c r="E44" s="21"/>
      <c r="F44" s="49">
        <f>SUM(F31:F43)</f>
        <v>0</v>
      </c>
      <c r="G44" s="21"/>
      <c r="H44" s="49">
        <f>IF((B44+D44+F44)=SUM(H31:H43),F44+D44+B44,"Cross Add Error")</f>
        <v>1105.5999999999999</v>
      </c>
      <c r="I44" s="22"/>
      <c r="J44" s="49">
        <f>SUM(J31:J43)</f>
        <v>4375.583333333333</v>
      </c>
    </row>
    <row r="45" spans="1:10" customFormat="1" ht="14.5" thickTop="1" x14ac:dyDescent="0.3">
      <c r="A45" s="104"/>
      <c r="B45" s="78"/>
      <c r="C45" s="30"/>
      <c r="D45" s="27"/>
      <c r="E45" s="30"/>
      <c r="F45" s="30"/>
      <c r="G45" s="30"/>
      <c r="H45" s="30"/>
      <c r="I45" s="30"/>
      <c r="J45" s="30"/>
    </row>
    <row r="46" spans="1:10" customFormat="1" ht="28" x14ac:dyDescent="0.25">
      <c r="A46" s="105" t="s">
        <v>48</v>
      </c>
      <c r="B46" s="106"/>
      <c r="C46" s="8"/>
      <c r="D46" s="8"/>
      <c r="E46" s="8"/>
      <c r="F46" s="8"/>
      <c r="G46" s="8"/>
      <c r="H46" s="8"/>
      <c r="I46" s="9"/>
      <c r="J46" s="1"/>
    </row>
    <row r="47" spans="1:10" customFormat="1" ht="14" x14ac:dyDescent="0.25">
      <c r="A47" s="105"/>
      <c r="B47" s="29">
        <v>0</v>
      </c>
      <c r="C47" s="8"/>
      <c r="D47" s="29">
        <v>0</v>
      </c>
      <c r="E47" s="8"/>
      <c r="F47" s="29">
        <v>0</v>
      </c>
      <c r="G47" s="8"/>
      <c r="H47" s="48">
        <f>B47+D47+F47</f>
        <v>0</v>
      </c>
      <c r="I47" s="9"/>
      <c r="J47" s="72"/>
    </row>
    <row r="48" spans="1:10" customFormat="1" x14ac:dyDescent="0.25">
      <c r="A48" s="101"/>
      <c r="B48" s="29">
        <v>0</v>
      </c>
      <c r="C48" s="20"/>
      <c r="D48" s="29">
        <v>0</v>
      </c>
      <c r="E48" s="21"/>
      <c r="F48" s="29">
        <v>0</v>
      </c>
      <c r="G48" s="21"/>
      <c r="H48" s="48">
        <f>B48+D48+F48</f>
        <v>0</v>
      </c>
      <c r="I48" s="22"/>
      <c r="J48" s="19"/>
    </row>
    <row r="49" spans="1:10" customFormat="1" ht="16" thickBot="1" x14ac:dyDescent="0.3">
      <c r="A49" s="25" t="s">
        <v>28</v>
      </c>
      <c r="B49" s="77">
        <f>SUM(B47:B48)</f>
        <v>0</v>
      </c>
      <c r="C49" s="8"/>
      <c r="D49" s="77">
        <f>SUM(D47:D48)</f>
        <v>0</v>
      </c>
      <c r="E49" s="8"/>
      <c r="F49" s="77">
        <f>SUM(F47:F48)</f>
        <v>0</v>
      </c>
      <c r="G49" s="8"/>
      <c r="H49" s="49">
        <f>IF((B49+D49+F49)=SUM(H47:H48),F49+D49+B49,"Cross Add Error")</f>
        <v>0</v>
      </c>
      <c r="I49" s="8"/>
      <c r="J49" s="77">
        <f>J48</f>
        <v>0</v>
      </c>
    </row>
    <row r="50" spans="1:10" customFormat="1" ht="14" thickTop="1" thickBot="1" x14ac:dyDescent="0.35">
      <c r="A50" s="1"/>
      <c r="B50" s="79"/>
      <c r="C50" s="1"/>
      <c r="D50" s="68"/>
      <c r="E50" s="1"/>
      <c r="F50" s="68"/>
      <c r="G50" s="1"/>
      <c r="H50" s="68"/>
      <c r="I50" s="1"/>
      <c r="J50" s="1"/>
    </row>
    <row r="51" spans="1:10" customFormat="1" ht="16.5" thickTop="1" thickBot="1" x14ac:dyDescent="0.35">
      <c r="A51" s="87" t="s">
        <v>35</v>
      </c>
      <c r="B51" s="80">
        <f>B44+B49</f>
        <v>1105.5999999999999</v>
      </c>
      <c r="C51" s="8"/>
      <c r="D51" s="80">
        <f t="shared" ref="D51:J51" si="2">D44+D49</f>
        <v>0</v>
      </c>
      <c r="E51" s="8"/>
      <c r="F51" s="80">
        <f t="shared" si="2"/>
        <v>0</v>
      </c>
      <c r="G51" s="8"/>
      <c r="H51" s="49">
        <f>IF((B51+D51+F51)=(H44+H49),F51+D51+B51,"Cross Add Error")</f>
        <v>1105.5999999999999</v>
      </c>
      <c r="I51" s="8"/>
      <c r="J51" s="80">
        <f t="shared" si="2"/>
        <v>4375.583333333333</v>
      </c>
    </row>
    <row r="52" spans="1:10" customFormat="1" ht="13.5" thickTop="1" thickBot="1" x14ac:dyDescent="0.3">
      <c r="A52" s="1"/>
      <c r="B52" s="81"/>
      <c r="C52" s="31"/>
      <c r="D52" s="31"/>
      <c r="E52" s="31"/>
      <c r="F52" s="31"/>
      <c r="G52" s="31"/>
      <c r="H52" s="31"/>
      <c r="I52" s="23"/>
      <c r="J52" s="1"/>
    </row>
    <row r="53" spans="1:10" customFormat="1" ht="16.5" thickTop="1" thickBot="1" x14ac:dyDescent="0.35">
      <c r="A53" s="88" t="s">
        <v>30</v>
      </c>
      <c r="B53" s="82">
        <f>+B28-B51</f>
        <v>-480.59999999999991</v>
      </c>
      <c r="C53" s="33"/>
      <c r="D53" s="51">
        <f>+D28-D51</f>
        <v>0</v>
      </c>
      <c r="E53" s="34"/>
      <c r="F53" s="51">
        <f>+F28-F51</f>
        <v>0</v>
      </c>
      <c r="G53" s="34"/>
      <c r="H53" s="51">
        <f>IF((B53+D53+F53)=(+H28-H51),F53+D53+B53,"Cross Add Error")</f>
        <v>-480.59999999999991</v>
      </c>
      <c r="I53" s="23"/>
      <c r="J53" s="51">
        <f>+J28-J51</f>
        <v>-1875.583333333333</v>
      </c>
    </row>
    <row r="54" spans="1:10" customFormat="1" ht="14" x14ac:dyDescent="0.3">
      <c r="A54" s="17" t="s">
        <v>43</v>
      </c>
      <c r="B54" s="83"/>
      <c r="C54" s="33"/>
      <c r="D54" s="36">
        <v>0</v>
      </c>
      <c r="E54" s="34"/>
      <c r="F54" s="37">
        <v>0</v>
      </c>
      <c r="G54" s="34"/>
      <c r="H54" s="48">
        <f>IF(F54+D54+B54=0,0,"Transfer error")</f>
        <v>0</v>
      </c>
      <c r="I54" s="23"/>
      <c r="J54" s="36">
        <v>0</v>
      </c>
    </row>
    <row r="55" spans="1:10" customFormat="1" ht="14.5" thickBot="1" x14ac:dyDescent="0.35">
      <c r="A55" s="17" t="s">
        <v>31</v>
      </c>
      <c r="B55" s="84">
        <v>21937</v>
      </c>
      <c r="C55" s="33"/>
      <c r="D55" s="38">
        <v>0</v>
      </c>
      <c r="E55" s="34"/>
      <c r="F55" s="39">
        <v>0</v>
      </c>
      <c r="G55" s="34"/>
      <c r="H55" s="52">
        <v>21937</v>
      </c>
      <c r="I55" s="23"/>
      <c r="J55" s="38">
        <v>26280</v>
      </c>
    </row>
    <row r="56" spans="1:10" customFormat="1" ht="16.5" thickTop="1" thickBot="1" x14ac:dyDescent="0.35">
      <c r="A56" s="88" t="s">
        <v>3</v>
      </c>
      <c r="B56" s="85">
        <f>+B53+B54+B55</f>
        <v>21456.400000000001</v>
      </c>
      <c r="C56" s="33"/>
      <c r="D56" s="53">
        <f>+D53+D54+D55</f>
        <v>0</v>
      </c>
      <c r="E56" s="34"/>
      <c r="F56" s="53">
        <f>+F53+F54+F55</f>
        <v>0</v>
      </c>
      <c r="G56" s="34"/>
      <c r="H56" s="50">
        <f>IF((B56+D56+F56)=(H53+H54+H55),B56+D56+F56,"Cross Add Error")</f>
        <v>21456.400000000001</v>
      </c>
      <c r="I56" s="23"/>
      <c r="J56" s="53">
        <f>+J53+J54+J55</f>
        <v>24404.416666666668</v>
      </c>
    </row>
    <row r="57" spans="1:10" customFormat="1" ht="13" thickTop="1" x14ac:dyDescent="0.25">
      <c r="A57" s="1"/>
      <c r="B57" s="69"/>
      <c r="C57" s="1"/>
      <c r="D57" s="1"/>
      <c r="E57" s="1"/>
      <c r="F57" s="1"/>
      <c r="G57" s="1"/>
      <c r="H57" s="1"/>
      <c r="I57" s="1"/>
      <c r="J57" s="1"/>
    </row>
    <row r="59" spans="1:10" s="94" customFormat="1" ht="26.25" customHeight="1" x14ac:dyDescent="0.25">
      <c r="A59" s="90" t="s">
        <v>38</v>
      </c>
      <c r="B59" s="91"/>
      <c r="C59" s="90"/>
      <c r="D59" s="90"/>
      <c r="E59" s="90"/>
      <c r="F59" s="90"/>
      <c r="G59" s="90"/>
      <c r="H59" s="90"/>
      <c r="I59" s="92"/>
      <c r="J59" s="93"/>
    </row>
    <row r="60" spans="1:10" ht="28" x14ac:dyDescent="0.3">
      <c r="A60" s="99" t="s">
        <v>18</v>
      </c>
      <c r="B60" s="136" t="s">
        <v>17</v>
      </c>
      <c r="C60" s="136"/>
      <c r="D60" s="136"/>
      <c r="E60" s="41"/>
      <c r="F60" s="40" t="s">
        <v>4</v>
      </c>
      <c r="H60" s="40" t="s">
        <v>5</v>
      </c>
      <c r="I60" s="23"/>
      <c r="J60" s="40" t="s">
        <v>6</v>
      </c>
    </row>
    <row r="61" spans="1:10" x14ac:dyDescent="0.25">
      <c r="B61" s="137"/>
      <c r="C61" s="137"/>
      <c r="D61" s="137"/>
      <c r="E61" s="42"/>
      <c r="F61" s="35" t="s">
        <v>7</v>
      </c>
      <c r="H61" s="35" t="s">
        <v>7</v>
      </c>
      <c r="I61" s="23"/>
      <c r="J61" s="35" t="s">
        <v>7</v>
      </c>
    </row>
    <row r="62" spans="1:10" ht="20.149999999999999" customHeight="1" x14ac:dyDescent="0.25">
      <c r="A62" s="138" t="s">
        <v>25</v>
      </c>
      <c r="B62" s="139" t="s">
        <v>53</v>
      </c>
      <c r="C62" s="140"/>
      <c r="D62" s="141"/>
      <c r="E62" s="57"/>
      <c r="F62" s="10">
        <v>21456</v>
      </c>
      <c r="G62" s="23"/>
      <c r="H62" s="10">
        <v>0</v>
      </c>
      <c r="I62" s="23"/>
      <c r="J62" s="10">
        <v>0</v>
      </c>
    </row>
    <row r="63" spans="1:10" ht="20.149999999999999" customHeight="1" x14ac:dyDescent="0.25">
      <c r="A63" s="138"/>
      <c r="B63" s="139"/>
      <c r="C63" s="140"/>
      <c r="D63" s="141"/>
      <c r="E63" s="57"/>
      <c r="F63" s="10">
        <v>0</v>
      </c>
      <c r="G63" s="23"/>
      <c r="H63" s="10">
        <v>0</v>
      </c>
      <c r="I63" s="23"/>
      <c r="J63" s="10">
        <v>0</v>
      </c>
    </row>
    <row r="64" spans="1:10" ht="20.149999999999999" customHeight="1" thickBot="1" x14ac:dyDescent="0.3">
      <c r="A64" s="138"/>
      <c r="B64" s="139"/>
      <c r="C64" s="140"/>
      <c r="D64" s="141"/>
      <c r="E64" s="57"/>
      <c r="F64" s="12">
        <v>0</v>
      </c>
      <c r="G64" s="23"/>
      <c r="H64" s="12">
        <v>0</v>
      </c>
      <c r="I64" s="23"/>
      <c r="J64" s="12">
        <v>0</v>
      </c>
    </row>
    <row r="65" spans="1:10" ht="20.149999999999999" customHeight="1" thickTop="1" thickBot="1" x14ac:dyDescent="0.3">
      <c r="B65" s="142" t="s">
        <v>33</v>
      </c>
      <c r="C65" s="142"/>
      <c r="D65" s="142"/>
      <c r="E65" s="89"/>
      <c r="F65" s="54">
        <f>SUM(F62:F64)</f>
        <v>21456</v>
      </c>
      <c r="G65" s="43"/>
      <c r="H65" s="54">
        <f>SUM(H62:H64)</f>
        <v>0</v>
      </c>
      <c r="I65" s="143"/>
      <c r="J65" s="54">
        <f>SUM(J62:J64)</f>
        <v>0</v>
      </c>
    </row>
    <row r="66" spans="1:10" ht="24" customHeight="1" thickTop="1" x14ac:dyDescent="0.25">
      <c r="B66" s="144" t="s">
        <v>8</v>
      </c>
      <c r="C66" s="144"/>
      <c r="D66" s="144"/>
      <c r="E66" s="56"/>
      <c r="F66" s="55" t="str">
        <f>IF(ROUND(F65,0)&lt;&gt;ROUND(B56,0),"Agreement Error","OK")</f>
        <v>OK</v>
      </c>
      <c r="G66" s="23"/>
      <c r="H66" s="55" t="str">
        <f>IF(ROUND(H65,0)&lt;&gt;ROUND(D56,0),"Agreement Error","OK")</f>
        <v>OK</v>
      </c>
      <c r="I66" s="143"/>
      <c r="J66" s="55" t="str">
        <f>IF(ROUND(J65,0)&lt;&gt;ROUND(F56,0),"Agreement Error","OK")</f>
        <v>OK</v>
      </c>
    </row>
    <row r="67" spans="1:10" ht="30" customHeight="1" x14ac:dyDescent="0.25">
      <c r="B67" s="144"/>
      <c r="C67" s="144"/>
      <c r="D67" s="144"/>
      <c r="E67" s="56"/>
      <c r="F67" s="40" t="s">
        <v>4</v>
      </c>
      <c r="H67" s="40" t="s">
        <v>5</v>
      </c>
      <c r="I67" s="23"/>
      <c r="J67" s="40" t="s">
        <v>6</v>
      </c>
    </row>
    <row r="68" spans="1:10" ht="15" customHeight="1" x14ac:dyDescent="0.3">
      <c r="B68" s="145" t="s">
        <v>44</v>
      </c>
      <c r="C68" s="145"/>
      <c r="D68" s="145"/>
      <c r="E68" s="56"/>
      <c r="F68" s="35" t="s">
        <v>7</v>
      </c>
      <c r="H68" s="35" t="s">
        <v>7</v>
      </c>
      <c r="I68" s="23"/>
      <c r="J68" s="35" t="s">
        <v>7</v>
      </c>
    </row>
    <row r="69" spans="1:10" ht="20.149999999999999" customHeight="1" x14ac:dyDescent="0.25">
      <c r="A69" s="138" t="s">
        <v>24</v>
      </c>
      <c r="B69" s="147" t="s">
        <v>54</v>
      </c>
      <c r="C69" s="147"/>
      <c r="D69" s="147"/>
      <c r="E69" s="59"/>
      <c r="F69" s="58">
        <v>625</v>
      </c>
      <c r="G69" s="23"/>
      <c r="H69" s="58">
        <v>0</v>
      </c>
      <c r="I69" s="23"/>
      <c r="J69" s="58">
        <v>0</v>
      </c>
    </row>
    <row r="70" spans="1:10" ht="20.149999999999999" customHeight="1" x14ac:dyDescent="0.25">
      <c r="A70" s="146"/>
      <c r="B70" s="147"/>
      <c r="C70" s="147"/>
      <c r="D70" s="147"/>
      <c r="E70" s="59"/>
      <c r="F70" s="58">
        <v>0</v>
      </c>
      <c r="G70" s="23"/>
      <c r="H70" s="58">
        <v>0</v>
      </c>
      <c r="I70" s="23"/>
      <c r="J70" s="58">
        <v>0</v>
      </c>
    </row>
    <row r="71" spans="1:10" ht="20.149999999999999" customHeight="1" x14ac:dyDescent="0.25">
      <c r="A71" s="146"/>
      <c r="B71" s="147"/>
      <c r="C71" s="147"/>
      <c r="D71" s="147"/>
      <c r="E71" s="59"/>
      <c r="F71" s="58">
        <v>0</v>
      </c>
      <c r="G71" s="23"/>
      <c r="H71" s="58">
        <v>0</v>
      </c>
      <c r="I71" s="23"/>
      <c r="J71" s="58">
        <v>0</v>
      </c>
    </row>
    <row r="72" spans="1:10" ht="20.149999999999999" customHeight="1" x14ac:dyDescent="0.25">
      <c r="A72" s="146"/>
      <c r="B72" s="147"/>
      <c r="C72" s="147"/>
      <c r="D72" s="147"/>
      <c r="E72" s="59"/>
      <c r="F72" s="58">
        <v>0</v>
      </c>
      <c r="G72" s="23"/>
      <c r="H72" s="58">
        <v>0</v>
      </c>
      <c r="I72" s="23"/>
      <c r="J72" s="58">
        <v>0</v>
      </c>
    </row>
    <row r="73" spans="1:10" ht="20.149999999999999" customHeight="1" x14ac:dyDescent="0.25">
      <c r="A73" s="146"/>
      <c r="B73" s="147"/>
      <c r="C73" s="147"/>
      <c r="D73" s="147"/>
      <c r="E73" s="59"/>
      <c r="F73" s="58">
        <v>0</v>
      </c>
      <c r="G73" s="23"/>
      <c r="H73" s="58">
        <v>0</v>
      </c>
      <c r="I73" s="23"/>
      <c r="J73" s="58">
        <v>0</v>
      </c>
    </row>
    <row r="74" spans="1:10" ht="20.149999999999999" customHeight="1" x14ac:dyDescent="0.25">
      <c r="A74" s="146"/>
      <c r="B74" s="147"/>
      <c r="C74" s="147"/>
      <c r="D74" s="147"/>
      <c r="E74" s="59"/>
      <c r="F74" s="58">
        <v>0</v>
      </c>
      <c r="G74" s="23"/>
      <c r="H74" s="58">
        <v>0</v>
      </c>
      <c r="I74" s="23"/>
      <c r="J74" s="58">
        <v>0</v>
      </c>
    </row>
    <row r="75" spans="1:10" x14ac:dyDescent="0.25">
      <c r="B75" s="148"/>
      <c r="C75" s="148"/>
      <c r="D75" s="148"/>
      <c r="E75" s="22"/>
      <c r="G75" s="143"/>
      <c r="I75" s="143"/>
    </row>
    <row r="76" spans="1:10" ht="23" x14ac:dyDescent="0.3">
      <c r="B76" s="145" t="s">
        <v>44</v>
      </c>
      <c r="C76" s="145"/>
      <c r="D76" s="145"/>
      <c r="E76" s="44"/>
      <c r="F76" s="5" t="s">
        <v>39</v>
      </c>
      <c r="G76" s="143"/>
      <c r="H76" s="5" t="s">
        <v>9</v>
      </c>
      <c r="I76" s="143"/>
      <c r="J76" s="5" t="s">
        <v>10</v>
      </c>
    </row>
    <row r="77" spans="1:10" ht="20.149999999999999" customHeight="1" x14ac:dyDescent="0.25">
      <c r="A77" s="138" t="s">
        <v>23</v>
      </c>
      <c r="B77" s="147"/>
      <c r="C77" s="147"/>
      <c r="D77" s="147"/>
      <c r="E77" s="59"/>
      <c r="F77" s="28"/>
      <c r="G77" s="23"/>
      <c r="H77" s="58">
        <v>0</v>
      </c>
      <c r="I77" s="23"/>
      <c r="J77" s="58">
        <v>0</v>
      </c>
    </row>
    <row r="78" spans="1:10" ht="20.149999999999999" customHeight="1" x14ac:dyDescent="0.25">
      <c r="A78" s="146"/>
      <c r="B78" s="147"/>
      <c r="C78" s="147"/>
      <c r="D78" s="147"/>
      <c r="E78" s="59"/>
      <c r="F78" s="24"/>
      <c r="G78" s="23"/>
      <c r="H78" s="58">
        <v>0</v>
      </c>
      <c r="I78" s="23"/>
      <c r="J78" s="58">
        <v>0</v>
      </c>
    </row>
    <row r="79" spans="1:10" ht="20.149999999999999" customHeight="1" x14ac:dyDescent="0.25">
      <c r="A79" s="146"/>
      <c r="B79" s="147"/>
      <c r="C79" s="147"/>
      <c r="D79" s="147"/>
      <c r="E79" s="59"/>
      <c r="F79" s="24"/>
      <c r="G79" s="23"/>
      <c r="H79" s="58">
        <v>0</v>
      </c>
      <c r="I79" s="23"/>
      <c r="J79" s="58">
        <v>0</v>
      </c>
    </row>
    <row r="80" spans="1:10" ht="20.149999999999999" customHeight="1" x14ac:dyDescent="0.25">
      <c r="A80" s="146"/>
      <c r="B80" s="147"/>
      <c r="C80" s="147"/>
      <c r="D80" s="147"/>
      <c r="E80" s="59"/>
      <c r="F80" s="24"/>
      <c r="G80" s="23"/>
      <c r="H80" s="58">
        <v>0</v>
      </c>
      <c r="I80" s="23"/>
      <c r="J80" s="58">
        <v>0</v>
      </c>
    </row>
    <row r="81" spans="1:10" ht="20.149999999999999" customHeight="1" x14ac:dyDescent="0.25">
      <c r="A81" s="146"/>
      <c r="B81" s="147"/>
      <c r="C81" s="147"/>
      <c r="D81" s="147"/>
      <c r="E81" s="59"/>
      <c r="F81" s="24"/>
      <c r="G81" s="23"/>
      <c r="H81" s="58">
        <v>0</v>
      </c>
      <c r="I81" s="23"/>
      <c r="J81" s="58">
        <v>0</v>
      </c>
    </row>
    <row r="82" spans="1:10" x14ac:dyDescent="0.25">
      <c r="B82" s="149"/>
      <c r="C82" s="149"/>
      <c r="D82" s="149"/>
      <c r="E82" s="23"/>
      <c r="G82" s="23"/>
      <c r="I82" s="23"/>
      <c r="J82" s="35"/>
    </row>
    <row r="83" spans="1:10" ht="23" x14ac:dyDescent="0.3">
      <c r="B83" s="145" t="s">
        <v>44</v>
      </c>
      <c r="C83" s="145"/>
      <c r="D83" s="145"/>
      <c r="E83" s="45"/>
      <c r="F83" s="5" t="s">
        <v>39</v>
      </c>
      <c r="G83" s="23"/>
      <c r="H83" s="5" t="s">
        <v>9</v>
      </c>
      <c r="I83" s="23"/>
      <c r="J83" s="5" t="s">
        <v>10</v>
      </c>
    </row>
    <row r="84" spans="1:10" ht="20.149999999999999" customHeight="1" x14ac:dyDescent="0.25">
      <c r="A84" s="138" t="s">
        <v>41</v>
      </c>
      <c r="B84" s="147" t="s">
        <v>55</v>
      </c>
      <c r="C84" s="147"/>
      <c r="D84" s="147"/>
      <c r="E84" s="59"/>
      <c r="F84" s="24" t="s">
        <v>56</v>
      </c>
      <c r="G84" s="23"/>
      <c r="H84" s="58">
        <v>0</v>
      </c>
      <c r="I84" s="23"/>
      <c r="J84" s="58">
        <v>17795</v>
      </c>
    </row>
    <row r="85" spans="1:10" ht="20.149999999999999" customHeight="1" x14ac:dyDescent="0.25">
      <c r="A85" s="146"/>
      <c r="B85" s="147"/>
      <c r="C85" s="147"/>
      <c r="D85" s="147"/>
      <c r="E85" s="59"/>
      <c r="F85" s="24"/>
      <c r="G85" s="23"/>
      <c r="H85" s="58">
        <v>0</v>
      </c>
      <c r="I85" s="23"/>
      <c r="J85" s="58">
        <v>0</v>
      </c>
    </row>
    <row r="86" spans="1:10" ht="20.149999999999999" customHeight="1" x14ac:dyDescent="0.25">
      <c r="A86" s="146"/>
      <c r="B86" s="147"/>
      <c r="C86" s="147"/>
      <c r="D86" s="147"/>
      <c r="E86" s="59"/>
      <c r="F86" s="24"/>
      <c r="G86" s="23"/>
      <c r="H86" s="58">
        <v>0</v>
      </c>
      <c r="I86" s="23"/>
      <c r="J86" s="58">
        <v>0</v>
      </c>
    </row>
    <row r="87" spans="1:10" ht="20.149999999999999" customHeight="1" x14ac:dyDescent="0.25">
      <c r="A87" s="146"/>
      <c r="B87" s="147"/>
      <c r="C87" s="147"/>
      <c r="D87" s="147"/>
      <c r="E87" s="59"/>
      <c r="F87" s="24"/>
      <c r="G87" s="23"/>
      <c r="H87" s="58">
        <v>0</v>
      </c>
      <c r="I87" s="23"/>
      <c r="J87" s="58">
        <v>0</v>
      </c>
    </row>
    <row r="88" spans="1:10" ht="20.149999999999999" customHeight="1" x14ac:dyDescent="0.25">
      <c r="A88" s="146"/>
      <c r="B88" s="147"/>
      <c r="C88" s="147"/>
      <c r="D88" s="147"/>
      <c r="E88" s="59"/>
      <c r="F88" s="24"/>
      <c r="G88" s="23"/>
      <c r="H88" s="58">
        <v>0</v>
      </c>
      <c r="I88" s="23"/>
      <c r="J88" s="58">
        <v>0</v>
      </c>
    </row>
    <row r="89" spans="1:10" ht="20.149999999999999" customHeight="1" x14ac:dyDescent="0.25">
      <c r="A89" s="146"/>
      <c r="B89" s="147"/>
      <c r="C89" s="147"/>
      <c r="D89" s="147"/>
      <c r="E89" s="59"/>
      <c r="F89" s="24"/>
      <c r="G89" s="23"/>
      <c r="H89" s="58">
        <v>0</v>
      </c>
      <c r="I89" s="23"/>
      <c r="J89" s="58">
        <v>0</v>
      </c>
    </row>
    <row r="90" spans="1:10" ht="20.149999999999999" customHeight="1" x14ac:dyDescent="0.25">
      <c r="A90" s="146"/>
      <c r="B90" s="147"/>
      <c r="C90" s="147"/>
      <c r="D90" s="147"/>
      <c r="E90" s="59"/>
      <c r="F90" s="24"/>
      <c r="G90" s="23"/>
      <c r="H90" s="58">
        <v>0</v>
      </c>
      <c r="I90" s="23"/>
      <c r="J90" s="58">
        <v>0</v>
      </c>
    </row>
    <row r="91" spans="1:10" ht="20.149999999999999" customHeight="1" x14ac:dyDescent="0.25">
      <c r="A91" s="146"/>
      <c r="B91" s="147"/>
      <c r="C91" s="147"/>
      <c r="D91" s="147"/>
      <c r="E91" s="59"/>
      <c r="F91" s="24"/>
      <c r="G91" s="23"/>
      <c r="H91" s="58">
        <v>0</v>
      </c>
      <c r="I91" s="23"/>
      <c r="J91" s="58">
        <v>0</v>
      </c>
    </row>
    <row r="92" spans="1:10" ht="20.149999999999999" customHeight="1" x14ac:dyDescent="0.25">
      <c r="A92" s="146"/>
      <c r="B92" s="147"/>
      <c r="C92" s="147"/>
      <c r="D92" s="147"/>
      <c r="E92" s="59"/>
      <c r="F92" s="24"/>
      <c r="G92" s="23"/>
      <c r="H92" s="58">
        <v>0</v>
      </c>
      <c r="I92" s="23"/>
      <c r="J92" s="58">
        <v>0</v>
      </c>
    </row>
    <row r="93" spans="1:10" ht="10.5" customHeight="1" x14ac:dyDescent="0.25">
      <c r="B93" s="148"/>
      <c r="C93" s="148"/>
      <c r="D93" s="148"/>
      <c r="E93" s="150"/>
      <c r="G93" s="150"/>
      <c r="H93" s="35"/>
      <c r="I93" s="143"/>
      <c r="J93" s="35"/>
    </row>
    <row r="94" spans="1:10" ht="23" x14ac:dyDescent="0.3">
      <c r="B94" s="145" t="s">
        <v>44</v>
      </c>
      <c r="C94" s="145"/>
      <c r="D94" s="145"/>
      <c r="E94" s="150"/>
      <c r="F94" s="35" t="s">
        <v>40</v>
      </c>
      <c r="G94" s="150"/>
      <c r="H94" s="35" t="s">
        <v>11</v>
      </c>
      <c r="I94" s="143"/>
      <c r="J94" s="35" t="s">
        <v>12</v>
      </c>
    </row>
    <row r="95" spans="1:10" ht="20.149999999999999" customHeight="1" x14ac:dyDescent="0.25">
      <c r="A95" s="138" t="s">
        <v>26</v>
      </c>
      <c r="B95" s="147" t="s">
        <v>88</v>
      </c>
      <c r="C95" s="147"/>
      <c r="D95" s="147"/>
      <c r="E95" s="59"/>
      <c r="F95" s="24"/>
      <c r="G95" s="23"/>
      <c r="H95" s="58">
        <v>50</v>
      </c>
      <c r="I95" s="23"/>
      <c r="J95" s="60"/>
    </row>
    <row r="96" spans="1:10" ht="20.149999999999999" customHeight="1" x14ac:dyDescent="0.25">
      <c r="A96" s="146"/>
      <c r="B96" s="147"/>
      <c r="C96" s="147"/>
      <c r="D96" s="147"/>
      <c r="E96" s="59"/>
      <c r="F96" s="24"/>
      <c r="G96" s="23"/>
      <c r="H96" s="58"/>
      <c r="I96" s="23"/>
      <c r="J96" s="60"/>
    </row>
    <row r="97" spans="1:10" ht="20.149999999999999" customHeight="1" x14ac:dyDescent="0.25">
      <c r="A97" s="146"/>
      <c r="B97" s="147"/>
      <c r="C97" s="147"/>
      <c r="D97" s="147"/>
      <c r="E97" s="59"/>
      <c r="F97" s="24"/>
      <c r="G97" s="23"/>
      <c r="H97" s="58">
        <v>0</v>
      </c>
      <c r="I97" s="23"/>
      <c r="J97" s="60"/>
    </row>
    <row r="98" spans="1:10" ht="20.149999999999999" customHeight="1" x14ac:dyDescent="0.25">
      <c r="A98" s="146"/>
      <c r="B98" s="147"/>
      <c r="C98" s="147"/>
      <c r="D98" s="147"/>
      <c r="E98" s="59"/>
      <c r="F98" s="24"/>
      <c r="G98" s="23"/>
      <c r="H98" s="58">
        <v>0</v>
      </c>
      <c r="I98" s="23"/>
      <c r="J98" s="60"/>
    </row>
    <row r="99" spans="1:10" ht="20.149999999999999" customHeight="1" x14ac:dyDescent="0.25">
      <c r="A99" s="146"/>
      <c r="B99" s="147"/>
      <c r="C99" s="147"/>
      <c r="D99" s="147"/>
      <c r="E99" s="59"/>
      <c r="F99" s="24"/>
      <c r="G99" s="23"/>
      <c r="H99" s="58">
        <v>0</v>
      </c>
      <c r="I99" s="23"/>
      <c r="J99" s="60"/>
    </row>
    <row r="100" spans="1:10" x14ac:dyDescent="0.25">
      <c r="A100" s="32"/>
      <c r="B100" s="86"/>
      <c r="C100" s="23"/>
      <c r="D100" s="23"/>
      <c r="E100" s="23"/>
      <c r="F100" s="23"/>
      <c r="G100" s="23"/>
      <c r="H100" s="23"/>
      <c r="I100" s="23"/>
    </row>
  </sheetData>
  <mergeCells count="65">
    <mergeCell ref="A95:A99"/>
    <mergeCell ref="B95:D95"/>
    <mergeCell ref="B96:D96"/>
    <mergeCell ref="B97:D97"/>
    <mergeCell ref="B98:D98"/>
    <mergeCell ref="B99:D99"/>
    <mergeCell ref="B91:D91"/>
    <mergeCell ref="B92:D92"/>
    <mergeCell ref="B93:D93"/>
    <mergeCell ref="E93:E94"/>
    <mergeCell ref="G93:G94"/>
    <mergeCell ref="I93:I94"/>
    <mergeCell ref="B94:D94"/>
    <mergeCell ref="B82:D82"/>
    <mergeCell ref="B83:D83"/>
    <mergeCell ref="A84:A92"/>
    <mergeCell ref="B84:D84"/>
    <mergeCell ref="B85:D85"/>
    <mergeCell ref="B86:D86"/>
    <mergeCell ref="B87:D87"/>
    <mergeCell ref="B88:D88"/>
    <mergeCell ref="B89:D89"/>
    <mergeCell ref="B90:D90"/>
    <mergeCell ref="B75:D75"/>
    <mergeCell ref="G75:G76"/>
    <mergeCell ref="I75:I76"/>
    <mergeCell ref="B76:D76"/>
    <mergeCell ref="A77:A81"/>
    <mergeCell ref="B77:D77"/>
    <mergeCell ref="B78:D78"/>
    <mergeCell ref="B79:D79"/>
    <mergeCell ref="B80:D80"/>
    <mergeCell ref="B81:D81"/>
    <mergeCell ref="B67:D67"/>
    <mergeCell ref="B68:D68"/>
    <mergeCell ref="A69:A74"/>
    <mergeCell ref="B69:D69"/>
    <mergeCell ref="B70:D70"/>
    <mergeCell ref="B71:D71"/>
    <mergeCell ref="B72:D72"/>
    <mergeCell ref="B73:D73"/>
    <mergeCell ref="B74:D74"/>
    <mergeCell ref="A62:A64"/>
    <mergeCell ref="B62:D62"/>
    <mergeCell ref="B63:D63"/>
    <mergeCell ref="B64:D64"/>
    <mergeCell ref="B65:D65"/>
    <mergeCell ref="I65:I66"/>
    <mergeCell ref="B66:D66"/>
    <mergeCell ref="G6:H6"/>
    <mergeCell ref="D7:E7"/>
    <mergeCell ref="G7:H7"/>
    <mergeCell ref="H30:I30"/>
    <mergeCell ref="B60:D60"/>
    <mergeCell ref="B61:D61"/>
    <mergeCell ref="A3:A7"/>
    <mergeCell ref="B3:F3"/>
    <mergeCell ref="G3:H3"/>
    <mergeCell ref="J3:J7"/>
    <mergeCell ref="B4:F4"/>
    <mergeCell ref="G4:H4"/>
    <mergeCell ref="B5:H5"/>
    <mergeCell ref="B6:C7"/>
    <mergeCell ref="D6:E6"/>
    <mergeCell ref="F6:F7"/>
  </mergeCells>
  <printOptions horizontalCentered="1" verticalCentered="1"/>
  <pageMargins left="0.35433070866141736" right="0.31496062992125984" top="0.47244094488188981" bottom="0.47244094488188981" header="0.47244094488188981" footer="0.51181102362204722"/>
  <pageSetup paperSize="9" scale="45" orientation="portrait" r:id="rId1"/>
  <headerFooter alignWithMargins="0">
    <oddFooter>&amp;LCCXX R&amp;P accounts (SS)&amp;C&amp;P&amp;R&amp;D</oddFooter>
  </headerFooter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3:J103"/>
  <sheetViews>
    <sheetView topLeftCell="A38" zoomScale="90" zoomScaleNormal="90" workbookViewId="0">
      <selection activeCell="C44" sqref="C44"/>
    </sheetView>
  </sheetViews>
  <sheetFormatPr defaultColWidth="9.08984375" defaultRowHeight="12.5" x14ac:dyDescent="0.25"/>
  <cols>
    <col min="1" max="1" width="38.08984375" style="1" customWidth="1"/>
    <col min="2" max="2" width="15.453125" style="69" customWidth="1"/>
    <col min="3" max="3" width="1.6328125" style="1" customWidth="1"/>
    <col min="4" max="4" width="15.453125" style="1" customWidth="1"/>
    <col min="5" max="5" width="1.54296875" style="1" customWidth="1"/>
    <col min="6" max="6" width="15.453125" style="1" customWidth="1"/>
    <col min="7" max="7" width="1.453125" style="1" customWidth="1"/>
    <col min="8" max="8" width="15.453125" style="1" customWidth="1"/>
    <col min="9" max="9" width="1.54296875" style="1" customWidth="1"/>
    <col min="10" max="10" width="14.6328125" style="1" customWidth="1"/>
    <col min="11" max="16384" width="9.08984375" style="1"/>
  </cols>
  <sheetData>
    <row r="3" spans="1:10" ht="12.75" customHeight="1" x14ac:dyDescent="0.25">
      <c r="A3" s="109"/>
      <c r="B3" s="110" t="s">
        <v>13</v>
      </c>
      <c r="C3" s="111"/>
      <c r="D3" s="111"/>
      <c r="E3" s="111"/>
      <c r="F3" s="111"/>
      <c r="G3" s="112" t="s">
        <v>32</v>
      </c>
      <c r="H3" s="113"/>
      <c r="J3" s="114"/>
    </row>
    <row r="4" spans="1:10" ht="15" customHeight="1" x14ac:dyDescent="0.25">
      <c r="A4" s="109"/>
      <c r="B4" s="117" t="s">
        <v>49</v>
      </c>
      <c r="C4" s="118"/>
      <c r="D4" s="118"/>
      <c r="E4" s="118"/>
      <c r="F4" s="118"/>
      <c r="G4" s="119">
        <v>304785</v>
      </c>
      <c r="H4" s="120"/>
      <c r="J4" s="115"/>
    </row>
    <row r="5" spans="1:10" ht="24" customHeight="1" x14ac:dyDescent="0.25">
      <c r="A5" s="109"/>
      <c r="B5" s="121" t="s">
        <v>37</v>
      </c>
      <c r="C5" s="122"/>
      <c r="D5" s="122"/>
      <c r="E5" s="122"/>
      <c r="F5" s="122"/>
      <c r="G5" s="122"/>
      <c r="H5" s="122"/>
      <c r="J5" s="115"/>
    </row>
    <row r="6" spans="1:10" ht="14.25" customHeight="1" x14ac:dyDescent="0.25">
      <c r="A6" s="109"/>
      <c r="B6" s="123" t="s">
        <v>42</v>
      </c>
      <c r="C6" s="124"/>
      <c r="D6" s="127" t="s">
        <v>14</v>
      </c>
      <c r="E6" s="128"/>
      <c r="F6" s="129" t="s">
        <v>15</v>
      </c>
      <c r="G6" s="127" t="s">
        <v>16</v>
      </c>
      <c r="H6" s="128"/>
      <c r="J6" s="115"/>
    </row>
    <row r="7" spans="1:10" ht="16.5" customHeight="1" x14ac:dyDescent="0.25">
      <c r="A7" s="109"/>
      <c r="B7" s="125"/>
      <c r="C7" s="126"/>
      <c r="D7" s="131">
        <v>45017</v>
      </c>
      <c r="E7" s="132"/>
      <c r="F7" s="130"/>
      <c r="G7" s="133">
        <v>45382</v>
      </c>
      <c r="H7" s="134"/>
      <c r="J7" s="116"/>
    </row>
    <row r="8" spans="1:10" x14ac:dyDescent="0.25">
      <c r="H8" s="96"/>
    </row>
    <row r="9" spans="1:10" customFormat="1" ht="20" x14ac:dyDescent="0.4">
      <c r="A9" s="95" t="s">
        <v>36</v>
      </c>
      <c r="B9" s="98"/>
      <c r="C9" s="95"/>
      <c r="D9" s="95"/>
      <c r="E9" s="95"/>
      <c r="F9" s="95"/>
      <c r="G9" s="95"/>
      <c r="H9" s="95"/>
      <c r="I9" s="64"/>
      <c r="J9" s="65"/>
    </row>
    <row r="10" spans="1:10" customFormat="1" ht="28" x14ac:dyDescent="0.3">
      <c r="A10" s="97"/>
      <c r="B10" s="2" t="s">
        <v>0</v>
      </c>
      <c r="C10" s="2"/>
      <c r="D10" s="2" t="s">
        <v>1</v>
      </c>
      <c r="E10" s="2"/>
      <c r="F10" s="2" t="s">
        <v>20</v>
      </c>
      <c r="G10" s="2"/>
      <c r="H10" s="2" t="s">
        <v>21</v>
      </c>
      <c r="I10" s="3"/>
      <c r="J10" s="61" t="s">
        <v>27</v>
      </c>
    </row>
    <row r="11" spans="1:10" customFormat="1" ht="23" x14ac:dyDescent="0.3">
      <c r="A11" s="4"/>
      <c r="B11" s="70" t="s">
        <v>46</v>
      </c>
      <c r="C11" s="6"/>
      <c r="D11" s="5" t="s">
        <v>2</v>
      </c>
      <c r="E11" s="6"/>
      <c r="F11" s="5" t="s">
        <v>2</v>
      </c>
      <c r="G11" s="6"/>
      <c r="H11" s="5" t="s">
        <v>2</v>
      </c>
      <c r="I11" s="7"/>
      <c r="J11" s="5" t="s">
        <v>2</v>
      </c>
    </row>
    <row r="12" spans="1:10" customFormat="1" ht="14" x14ac:dyDescent="0.3">
      <c r="A12" s="62" t="s">
        <v>19</v>
      </c>
      <c r="B12" s="71"/>
      <c r="C12" s="8"/>
      <c r="D12" s="8"/>
      <c r="E12" s="8"/>
      <c r="F12" s="8"/>
      <c r="G12" s="8"/>
      <c r="H12" s="8"/>
      <c r="I12" s="9"/>
      <c r="J12" s="1"/>
    </row>
    <row r="13" spans="1:10" customFormat="1" x14ac:dyDescent="0.25">
      <c r="A13" s="100" t="s">
        <v>67</v>
      </c>
      <c r="B13" s="72"/>
      <c r="C13" s="11"/>
      <c r="D13" s="10">
        <v>0</v>
      </c>
      <c r="E13" s="11"/>
      <c r="F13" s="10">
        <v>0</v>
      </c>
      <c r="G13" s="11"/>
      <c r="H13" s="46">
        <f>F13+D13+B13</f>
        <v>0</v>
      </c>
      <c r="I13" s="7"/>
      <c r="J13" s="107">
        <v>2500</v>
      </c>
    </row>
    <row r="14" spans="1:10" customFormat="1" x14ac:dyDescent="0.25">
      <c r="A14" s="100" t="s">
        <v>76</v>
      </c>
      <c r="B14" s="72">
        <v>2500</v>
      </c>
      <c r="C14" s="11"/>
      <c r="D14" s="10">
        <v>0</v>
      </c>
      <c r="E14" s="11"/>
      <c r="F14" s="10">
        <v>0</v>
      </c>
      <c r="G14" s="11"/>
      <c r="H14" s="46">
        <f t="shared" ref="H14:H20" si="0">F14+D14+B14</f>
        <v>2500</v>
      </c>
      <c r="I14" s="7"/>
      <c r="J14" s="10"/>
    </row>
    <row r="15" spans="1:10" customFormat="1" x14ac:dyDescent="0.25">
      <c r="A15" s="100"/>
      <c r="B15" s="72"/>
      <c r="C15" s="11"/>
      <c r="D15" s="10">
        <v>0</v>
      </c>
      <c r="E15" s="11"/>
      <c r="F15" s="10">
        <v>0</v>
      </c>
      <c r="G15" s="11"/>
      <c r="H15" s="46">
        <f t="shared" si="0"/>
        <v>0</v>
      </c>
      <c r="I15" s="7"/>
      <c r="J15" s="10">
        <v>0</v>
      </c>
    </row>
    <row r="16" spans="1:10" customFormat="1" x14ac:dyDescent="0.25">
      <c r="A16" s="100"/>
      <c r="B16" s="72">
        <v>0</v>
      </c>
      <c r="C16" s="11"/>
      <c r="D16" s="10">
        <v>0</v>
      </c>
      <c r="E16" s="11"/>
      <c r="F16" s="10">
        <v>0</v>
      </c>
      <c r="G16" s="11"/>
      <c r="H16" s="46">
        <f t="shared" si="0"/>
        <v>0</v>
      </c>
      <c r="I16" s="7"/>
      <c r="J16" s="10">
        <v>0</v>
      </c>
    </row>
    <row r="17" spans="1:10" customFormat="1" x14ac:dyDescent="0.25">
      <c r="A17" s="100"/>
      <c r="B17" s="72">
        <v>0</v>
      </c>
      <c r="C17" s="11"/>
      <c r="D17" s="10">
        <v>0</v>
      </c>
      <c r="E17" s="11"/>
      <c r="F17" s="10">
        <v>0</v>
      </c>
      <c r="G17" s="11"/>
      <c r="H17" s="46">
        <f t="shared" si="0"/>
        <v>0</v>
      </c>
      <c r="I17" s="7"/>
      <c r="J17" s="10">
        <v>0</v>
      </c>
    </row>
    <row r="18" spans="1:10" customFormat="1" x14ac:dyDescent="0.25">
      <c r="A18" s="100"/>
      <c r="B18" s="72">
        <v>0</v>
      </c>
      <c r="C18" s="11"/>
      <c r="D18" s="10">
        <v>0</v>
      </c>
      <c r="E18" s="11"/>
      <c r="F18" s="10">
        <v>0</v>
      </c>
      <c r="G18" s="11"/>
      <c r="H18" s="46">
        <f t="shared" si="0"/>
        <v>0</v>
      </c>
      <c r="I18" s="7"/>
      <c r="J18" s="10">
        <v>0</v>
      </c>
    </row>
    <row r="19" spans="1:10" customFormat="1" x14ac:dyDescent="0.25">
      <c r="A19" s="100"/>
      <c r="B19" s="72">
        <v>0</v>
      </c>
      <c r="C19" s="11"/>
      <c r="D19" s="10">
        <v>0</v>
      </c>
      <c r="E19" s="11"/>
      <c r="F19" s="10">
        <v>0</v>
      </c>
      <c r="G19" s="11"/>
      <c r="H19" s="46">
        <f t="shared" si="0"/>
        <v>0</v>
      </c>
      <c r="I19" s="7"/>
      <c r="J19" s="10">
        <v>0</v>
      </c>
    </row>
    <row r="20" spans="1:10" customFormat="1" x14ac:dyDescent="0.25">
      <c r="A20" s="100"/>
      <c r="B20" s="72">
        <v>0</v>
      </c>
      <c r="C20" s="11"/>
      <c r="D20" s="10">
        <v>0</v>
      </c>
      <c r="E20" s="11"/>
      <c r="F20" s="10">
        <v>0</v>
      </c>
      <c r="G20" s="11"/>
      <c r="H20" s="46">
        <f t="shared" si="0"/>
        <v>0</v>
      </c>
      <c r="I20" s="7"/>
      <c r="J20" s="10">
        <v>0</v>
      </c>
    </row>
    <row r="21" spans="1:10" customFormat="1" ht="16" thickBot="1" x14ac:dyDescent="0.4">
      <c r="A21" s="13" t="s">
        <v>45</v>
      </c>
      <c r="B21" s="73">
        <f>SUM(B13:B20)</f>
        <v>2500</v>
      </c>
      <c r="C21" s="14"/>
      <c r="D21" s="47">
        <f>SUM(D13:D20)</f>
        <v>0</v>
      </c>
      <c r="E21" s="11"/>
      <c r="F21" s="47">
        <f>SUM(F13:F20)</f>
        <v>0</v>
      </c>
      <c r="G21" s="11"/>
      <c r="H21" s="47">
        <f>IF((B21+D21+F21)=SUM(H13:H20),B21+D21+F21,"Cross Add Error")</f>
        <v>2500</v>
      </c>
      <c r="I21" s="7"/>
      <c r="J21" s="47">
        <f>SUM(J13:J20)</f>
        <v>2500</v>
      </c>
    </row>
    <row r="22" spans="1:10" customFormat="1" ht="6.75" customHeight="1" thickTop="1" x14ac:dyDescent="0.25">
      <c r="A22" s="7"/>
      <c r="B22" s="74"/>
      <c r="C22" s="7"/>
      <c r="D22" s="7"/>
      <c r="E22" s="7"/>
      <c r="F22" s="7"/>
      <c r="G22" s="7"/>
      <c r="H22" s="7"/>
      <c r="I22" s="7"/>
      <c r="J22" s="1"/>
    </row>
    <row r="23" spans="1:10" customFormat="1" ht="28" x14ac:dyDescent="0.3">
      <c r="A23" s="102" t="s">
        <v>47</v>
      </c>
      <c r="B23" s="71"/>
      <c r="C23" s="8"/>
      <c r="D23" s="8"/>
      <c r="E23" s="8"/>
      <c r="F23" s="8"/>
      <c r="G23" s="8"/>
      <c r="H23" s="8"/>
      <c r="I23" s="9"/>
      <c r="J23" s="1"/>
    </row>
    <row r="24" spans="1:10" customFormat="1" ht="14" x14ac:dyDescent="0.3">
      <c r="A24" s="102"/>
      <c r="B24" s="72">
        <v>0</v>
      </c>
      <c r="C24" s="8"/>
      <c r="D24" s="72">
        <v>0</v>
      </c>
      <c r="E24" s="8"/>
      <c r="F24" s="72">
        <v>0</v>
      </c>
      <c r="G24" s="8"/>
      <c r="H24" s="46">
        <f>B24+D24+F24</f>
        <v>0</v>
      </c>
      <c r="I24" s="9"/>
      <c r="J24" s="72"/>
    </row>
    <row r="25" spans="1:10" customFormat="1" x14ac:dyDescent="0.25">
      <c r="A25" s="100"/>
      <c r="B25" s="72">
        <v>0</v>
      </c>
      <c r="C25" s="15"/>
      <c r="D25" s="72">
        <v>0</v>
      </c>
      <c r="E25" s="15"/>
      <c r="F25" s="72">
        <v>0</v>
      </c>
      <c r="G25" s="16"/>
      <c r="H25" s="46">
        <f>B25+D25+F25</f>
        <v>0</v>
      </c>
      <c r="I25" s="7"/>
      <c r="J25" s="72">
        <v>0</v>
      </c>
    </row>
    <row r="26" spans="1:10" customFormat="1" ht="16" thickBot="1" x14ac:dyDescent="0.4">
      <c r="A26" s="13" t="s">
        <v>34</v>
      </c>
      <c r="B26" s="73">
        <f>SUM(B24:B25)</f>
        <v>0</v>
      </c>
      <c r="C26" s="8"/>
      <c r="D26" s="73">
        <f>SUM(D24:D25)</f>
        <v>0</v>
      </c>
      <c r="E26" s="8"/>
      <c r="F26" s="73">
        <f>SUM(F24:F25)</f>
        <v>0</v>
      </c>
      <c r="G26" s="8"/>
      <c r="H26" s="47">
        <f>IF((B26+D26+F26)=SUM(H24:H25),B26+D26+F26,"Cross Add Error")</f>
        <v>0</v>
      </c>
      <c r="I26" s="8"/>
      <c r="J26" s="73">
        <f>SUM(J24:J25)</f>
        <v>0</v>
      </c>
    </row>
    <row r="27" spans="1:10" customFormat="1" ht="13.5" thickTop="1" thickBot="1" x14ac:dyDescent="0.3">
      <c r="A27" s="103"/>
      <c r="B27" s="75"/>
      <c r="C27" s="15"/>
      <c r="D27" s="66"/>
      <c r="E27" s="15"/>
      <c r="F27" s="66"/>
      <c r="G27" s="16"/>
      <c r="H27" s="67"/>
      <c r="I27" s="7"/>
      <c r="J27" s="1"/>
    </row>
    <row r="28" spans="1:10" customFormat="1" ht="16.5" thickTop="1" thickBot="1" x14ac:dyDescent="0.4">
      <c r="A28" s="13" t="s">
        <v>29</v>
      </c>
      <c r="B28" s="80">
        <f>B21+B26</f>
        <v>2500</v>
      </c>
      <c r="C28" s="8"/>
      <c r="D28" s="80">
        <f>D21+D26</f>
        <v>0</v>
      </c>
      <c r="E28" s="8"/>
      <c r="F28" s="80">
        <f>F21+F26</f>
        <v>0</v>
      </c>
      <c r="G28" s="8"/>
      <c r="H28" s="47">
        <f>IF((B28+D28+F28)=(H21+H26),B28+D28+F28,"Cross Add Error")</f>
        <v>2500</v>
      </c>
      <c r="I28" s="8"/>
      <c r="J28" s="80">
        <f>J21+J26</f>
        <v>2500</v>
      </c>
    </row>
    <row r="29" spans="1:10" customFormat="1" ht="13" thickTop="1" x14ac:dyDescent="0.25">
      <c r="A29" s="1"/>
      <c r="B29" s="69"/>
      <c r="C29" s="1"/>
      <c r="D29" s="1"/>
      <c r="E29" s="1"/>
      <c r="F29" s="1"/>
      <c r="G29" s="1"/>
      <c r="H29" s="1"/>
      <c r="I29" s="1"/>
      <c r="J29" s="1"/>
    </row>
    <row r="30" spans="1:10" customFormat="1" ht="14" x14ac:dyDescent="0.25">
      <c r="A30" s="63" t="s">
        <v>22</v>
      </c>
      <c r="B30" s="76"/>
      <c r="C30" s="18"/>
      <c r="D30" s="18"/>
      <c r="E30" s="18"/>
      <c r="F30" s="18"/>
      <c r="G30" s="18"/>
      <c r="H30" s="135"/>
      <c r="I30" s="135"/>
      <c r="J30" s="18"/>
    </row>
    <row r="31" spans="1:10" customFormat="1" x14ac:dyDescent="0.25">
      <c r="A31" s="101" t="s">
        <v>70</v>
      </c>
      <c r="B31" s="29"/>
      <c r="C31" s="20"/>
      <c r="D31" s="19">
        <v>0</v>
      </c>
      <c r="E31" s="21"/>
      <c r="F31" s="19">
        <v>0</v>
      </c>
      <c r="G31" s="21"/>
      <c r="H31" s="48">
        <f t="shared" ref="H31:H46" si="1">F31+D31+B31</f>
        <v>0</v>
      </c>
      <c r="I31" s="22"/>
      <c r="J31" s="29">
        <v>624</v>
      </c>
    </row>
    <row r="32" spans="1:10" customFormat="1" x14ac:dyDescent="0.25">
      <c r="A32" s="101" t="s">
        <v>58</v>
      </c>
      <c r="B32" s="29"/>
      <c r="C32" s="20"/>
      <c r="D32" s="19">
        <v>0</v>
      </c>
      <c r="E32" s="21"/>
      <c r="F32" s="19">
        <v>0</v>
      </c>
      <c r="G32" s="21"/>
      <c r="H32" s="48">
        <f t="shared" si="1"/>
        <v>0</v>
      </c>
      <c r="I32" s="22"/>
      <c r="J32" s="29">
        <v>475</v>
      </c>
    </row>
    <row r="33" spans="1:10" customFormat="1" x14ac:dyDescent="0.25">
      <c r="A33" s="101" t="s">
        <v>69</v>
      </c>
      <c r="B33" s="29"/>
      <c r="C33" s="20"/>
      <c r="D33" s="19">
        <v>0</v>
      </c>
      <c r="E33" s="21"/>
      <c r="F33" s="19">
        <v>0</v>
      </c>
      <c r="G33" s="21"/>
      <c r="H33" s="48">
        <f t="shared" si="1"/>
        <v>0</v>
      </c>
      <c r="I33" s="22"/>
      <c r="J33" s="29">
        <v>233</v>
      </c>
    </row>
    <row r="34" spans="1:10" customFormat="1" ht="23" x14ac:dyDescent="0.25">
      <c r="A34" s="101" t="s">
        <v>72</v>
      </c>
      <c r="B34" s="29"/>
      <c r="C34" s="20"/>
      <c r="D34" s="19">
        <v>0</v>
      </c>
      <c r="E34" s="21"/>
      <c r="F34" s="19">
        <v>0</v>
      </c>
      <c r="G34" s="21"/>
      <c r="H34" s="48">
        <f t="shared" si="1"/>
        <v>0</v>
      </c>
      <c r="I34" s="22"/>
      <c r="J34" s="29">
        <v>4165</v>
      </c>
    </row>
    <row r="35" spans="1:10" customFormat="1" x14ac:dyDescent="0.25">
      <c r="A35" s="101" t="s">
        <v>73</v>
      </c>
      <c r="B35" s="29"/>
      <c r="C35" s="20"/>
      <c r="D35" s="19">
        <v>0</v>
      </c>
      <c r="E35" s="21"/>
      <c r="F35" s="19">
        <v>0</v>
      </c>
      <c r="G35" s="21"/>
      <c r="H35" s="48">
        <f t="shared" si="1"/>
        <v>0</v>
      </c>
      <c r="I35" s="22"/>
      <c r="J35" s="29">
        <v>11.88</v>
      </c>
    </row>
    <row r="36" spans="1:10" customFormat="1" x14ac:dyDescent="0.25">
      <c r="A36" s="101" t="s">
        <v>74</v>
      </c>
      <c r="B36" s="29"/>
      <c r="C36" s="20"/>
      <c r="D36" s="19">
        <v>0</v>
      </c>
      <c r="E36" s="21"/>
      <c r="F36" s="19">
        <v>0</v>
      </c>
      <c r="G36" s="21"/>
      <c r="H36" s="48">
        <f t="shared" si="1"/>
        <v>0</v>
      </c>
      <c r="I36" s="22"/>
      <c r="J36" s="29">
        <v>1194</v>
      </c>
    </row>
    <row r="37" spans="1:10" customFormat="1" x14ac:dyDescent="0.25">
      <c r="A37" s="101" t="s">
        <v>75</v>
      </c>
      <c r="B37" s="29"/>
      <c r="C37" s="20"/>
      <c r="D37" s="19">
        <v>0</v>
      </c>
      <c r="E37" s="21"/>
      <c r="F37" s="19">
        <v>0</v>
      </c>
      <c r="G37" s="21"/>
      <c r="H37" s="48">
        <f t="shared" si="1"/>
        <v>0</v>
      </c>
      <c r="I37" s="22"/>
      <c r="J37" s="29">
        <v>140</v>
      </c>
    </row>
    <row r="38" spans="1:10" customFormat="1" x14ac:dyDescent="0.25">
      <c r="A38" s="101" t="s">
        <v>77</v>
      </c>
      <c r="B38" s="29">
        <f>70+95*2/3</f>
        <v>133.33333333333334</v>
      </c>
      <c r="C38" s="20"/>
      <c r="D38" s="19"/>
      <c r="E38" s="21"/>
      <c r="F38" s="19"/>
      <c r="G38" s="21"/>
      <c r="H38" s="48">
        <f t="shared" si="1"/>
        <v>133.33333333333334</v>
      </c>
      <c r="I38" s="22"/>
      <c r="J38" s="29"/>
    </row>
    <row r="39" spans="1:10" customFormat="1" x14ac:dyDescent="0.25">
      <c r="A39" s="101" t="s">
        <v>78</v>
      </c>
      <c r="B39" s="29">
        <v>670</v>
      </c>
      <c r="C39" s="20"/>
      <c r="D39" s="19"/>
      <c r="E39" s="21"/>
      <c r="F39" s="19"/>
      <c r="G39" s="21"/>
      <c r="H39" s="48">
        <f t="shared" si="1"/>
        <v>670</v>
      </c>
      <c r="I39" s="22"/>
      <c r="J39" s="29"/>
    </row>
    <row r="40" spans="1:10" customFormat="1" x14ac:dyDescent="0.25">
      <c r="A40" s="101" t="s">
        <v>79</v>
      </c>
      <c r="B40" s="29">
        <v>150</v>
      </c>
      <c r="C40" s="20"/>
      <c r="D40" s="19"/>
      <c r="E40" s="21"/>
      <c r="F40" s="19"/>
      <c r="G40" s="21"/>
      <c r="H40" s="48">
        <f t="shared" si="1"/>
        <v>150</v>
      </c>
      <c r="I40" s="22"/>
      <c r="J40" s="29"/>
    </row>
    <row r="41" spans="1:10" customFormat="1" x14ac:dyDescent="0.25">
      <c r="A41" s="101" t="s">
        <v>84</v>
      </c>
      <c r="B41" s="29">
        <v>250</v>
      </c>
      <c r="C41" s="20"/>
      <c r="D41" s="19"/>
      <c r="E41" s="21"/>
      <c r="F41" s="19"/>
      <c r="G41" s="21"/>
      <c r="H41" s="48">
        <f t="shared" si="1"/>
        <v>250</v>
      </c>
      <c r="I41" s="22"/>
      <c r="J41" s="29"/>
    </row>
    <row r="42" spans="1:10" customFormat="1" x14ac:dyDescent="0.25">
      <c r="A42" s="101" t="s">
        <v>85</v>
      </c>
      <c r="B42" s="29">
        <v>600</v>
      </c>
      <c r="C42" s="20"/>
      <c r="D42" s="19"/>
      <c r="E42" s="21"/>
      <c r="F42" s="19"/>
      <c r="G42" s="21"/>
      <c r="H42" s="48">
        <f t="shared" si="1"/>
        <v>600</v>
      </c>
      <c r="I42" s="22"/>
      <c r="J42" s="29"/>
    </row>
    <row r="43" spans="1:10" customFormat="1" x14ac:dyDescent="0.25">
      <c r="A43" s="101" t="s">
        <v>83</v>
      </c>
      <c r="B43" s="29">
        <v>1215</v>
      </c>
      <c r="C43" s="20"/>
      <c r="D43" s="19"/>
      <c r="E43" s="21"/>
      <c r="F43" s="19"/>
      <c r="G43" s="21"/>
      <c r="H43" s="48">
        <f t="shared" si="1"/>
        <v>1215</v>
      </c>
      <c r="I43" s="22"/>
      <c r="J43" s="29"/>
    </row>
    <row r="44" spans="1:10" customFormat="1" x14ac:dyDescent="0.25">
      <c r="A44" s="101" t="s">
        <v>83</v>
      </c>
      <c r="B44" s="29">
        <v>1142.0999999999999</v>
      </c>
      <c r="C44" s="20"/>
      <c r="D44" s="19"/>
      <c r="E44" s="21"/>
      <c r="F44" s="19"/>
      <c r="G44" s="21"/>
      <c r="H44" s="48">
        <f t="shared" si="1"/>
        <v>1142.0999999999999</v>
      </c>
      <c r="I44" s="22"/>
      <c r="J44" s="29"/>
    </row>
    <row r="45" spans="1:10" customFormat="1" x14ac:dyDescent="0.25">
      <c r="A45" s="101" t="s">
        <v>86</v>
      </c>
      <c r="B45" s="29">
        <v>15.15</v>
      </c>
      <c r="C45" s="20"/>
      <c r="D45" s="19"/>
      <c r="E45" s="21"/>
      <c r="F45" s="19"/>
      <c r="G45" s="21"/>
      <c r="H45" s="48">
        <f t="shared" si="1"/>
        <v>15.15</v>
      </c>
      <c r="I45" s="22"/>
      <c r="J45" s="29"/>
    </row>
    <row r="46" spans="1:10" customFormat="1" x14ac:dyDescent="0.25">
      <c r="A46" s="101" t="s">
        <v>80</v>
      </c>
      <c r="B46" s="29">
        <v>200</v>
      </c>
      <c r="C46" s="20"/>
      <c r="D46" s="19">
        <v>0</v>
      </c>
      <c r="E46" s="21"/>
      <c r="F46" s="19">
        <v>0</v>
      </c>
      <c r="G46" s="21"/>
      <c r="H46" s="48">
        <f t="shared" si="1"/>
        <v>200</v>
      </c>
      <c r="I46" s="22"/>
      <c r="J46" s="19">
        <v>0</v>
      </c>
    </row>
    <row r="47" spans="1:10" customFormat="1" ht="16" thickBot="1" x14ac:dyDescent="0.3">
      <c r="A47" s="25" t="s">
        <v>28</v>
      </c>
      <c r="B47" s="77">
        <f>SUM(B31:B46)</f>
        <v>4375.583333333333</v>
      </c>
      <c r="C47" s="26"/>
      <c r="D47" s="49">
        <f>SUM(D31:D46)</f>
        <v>0</v>
      </c>
      <c r="E47" s="21"/>
      <c r="F47" s="49">
        <f>SUM(F31:F46)</f>
        <v>0</v>
      </c>
      <c r="G47" s="21"/>
      <c r="H47" s="49">
        <f>IF((B47+D47+F47)=SUM(H31:H46),F47+D47+B47,"Cross Add Error")</f>
        <v>4375.583333333333</v>
      </c>
      <c r="I47" s="22"/>
      <c r="J47" s="49">
        <f>SUM(J31:J46)</f>
        <v>6842.88</v>
      </c>
    </row>
    <row r="48" spans="1:10" customFormat="1" ht="14.5" thickTop="1" x14ac:dyDescent="0.3">
      <c r="A48" s="104"/>
      <c r="B48" s="78"/>
      <c r="C48" s="30"/>
      <c r="D48" s="27"/>
      <c r="E48" s="30"/>
      <c r="F48" s="30"/>
      <c r="G48" s="30"/>
      <c r="H48" s="30"/>
      <c r="I48" s="30"/>
      <c r="J48" s="30"/>
    </row>
    <row r="49" spans="1:10" customFormat="1" ht="28" x14ac:dyDescent="0.25">
      <c r="A49" s="105" t="s">
        <v>48</v>
      </c>
      <c r="B49" s="106"/>
      <c r="C49" s="8"/>
      <c r="D49" s="8"/>
      <c r="E49" s="8"/>
      <c r="F49" s="8"/>
      <c r="G49" s="8"/>
      <c r="H49" s="8"/>
      <c r="I49" s="9"/>
      <c r="J49" s="1"/>
    </row>
    <row r="50" spans="1:10" customFormat="1" ht="14" x14ac:dyDescent="0.25">
      <c r="A50" s="105"/>
      <c r="B50" s="29">
        <v>0</v>
      </c>
      <c r="C50" s="8"/>
      <c r="D50" s="29">
        <v>0</v>
      </c>
      <c r="E50" s="8"/>
      <c r="F50" s="29">
        <v>0</v>
      </c>
      <c r="G50" s="8"/>
      <c r="H50" s="48">
        <f>B50+D50+F50</f>
        <v>0</v>
      </c>
      <c r="I50" s="9"/>
      <c r="J50" s="72"/>
    </row>
    <row r="51" spans="1:10" customFormat="1" x14ac:dyDescent="0.25">
      <c r="A51" s="101"/>
      <c r="B51" s="29">
        <v>0</v>
      </c>
      <c r="C51" s="20"/>
      <c r="D51" s="29">
        <v>0</v>
      </c>
      <c r="E51" s="21"/>
      <c r="F51" s="29">
        <v>0</v>
      </c>
      <c r="G51" s="21"/>
      <c r="H51" s="48">
        <f>B51+D51+F51</f>
        <v>0</v>
      </c>
      <c r="I51" s="22"/>
      <c r="J51" s="19"/>
    </row>
    <row r="52" spans="1:10" customFormat="1" ht="16" thickBot="1" x14ac:dyDescent="0.3">
      <c r="A52" s="25" t="s">
        <v>28</v>
      </c>
      <c r="B52" s="77">
        <f>SUM(B50:B51)</f>
        <v>0</v>
      </c>
      <c r="C52" s="8"/>
      <c r="D52" s="77">
        <f>SUM(D50:D51)</f>
        <v>0</v>
      </c>
      <c r="E52" s="8"/>
      <c r="F52" s="77">
        <f>SUM(F50:F51)</f>
        <v>0</v>
      </c>
      <c r="G52" s="8"/>
      <c r="H52" s="49">
        <f>IF((B52+D52+F52)=SUM(H50:H51),F52+D52+B52,"Cross Add Error")</f>
        <v>0</v>
      </c>
      <c r="I52" s="8"/>
      <c r="J52" s="77">
        <f>J51</f>
        <v>0</v>
      </c>
    </row>
    <row r="53" spans="1:10" customFormat="1" ht="14" thickTop="1" thickBot="1" x14ac:dyDescent="0.35">
      <c r="A53" s="1"/>
      <c r="B53" s="79"/>
      <c r="C53" s="1"/>
      <c r="D53" s="68"/>
      <c r="E53" s="1"/>
      <c r="F53" s="68"/>
      <c r="G53" s="1"/>
      <c r="H53" s="68"/>
      <c r="I53" s="1"/>
      <c r="J53" s="1"/>
    </row>
    <row r="54" spans="1:10" customFormat="1" ht="16.5" thickTop="1" thickBot="1" x14ac:dyDescent="0.35">
      <c r="A54" s="87" t="s">
        <v>35</v>
      </c>
      <c r="B54" s="80">
        <f>B47+B52</f>
        <v>4375.583333333333</v>
      </c>
      <c r="C54" s="8"/>
      <c r="D54" s="80">
        <f t="shared" ref="D54:J54" si="2">D47+D52</f>
        <v>0</v>
      </c>
      <c r="E54" s="8"/>
      <c r="F54" s="80">
        <f t="shared" si="2"/>
        <v>0</v>
      </c>
      <c r="G54" s="8"/>
      <c r="H54" s="49">
        <f>IF((B54+D54+F54)=(H47+H52),F54+D54+B54,"Cross Add Error")</f>
        <v>4375.583333333333</v>
      </c>
      <c r="I54" s="8"/>
      <c r="J54" s="80">
        <f t="shared" si="2"/>
        <v>6842.88</v>
      </c>
    </row>
    <row r="55" spans="1:10" customFormat="1" ht="13.5" thickTop="1" thickBot="1" x14ac:dyDescent="0.3">
      <c r="A55" s="1"/>
      <c r="B55" s="81"/>
      <c r="C55" s="31"/>
      <c r="D55" s="31"/>
      <c r="E55" s="31"/>
      <c r="F55" s="31"/>
      <c r="G55" s="31"/>
      <c r="H55" s="31"/>
      <c r="I55" s="23"/>
      <c r="J55" s="1"/>
    </row>
    <row r="56" spans="1:10" customFormat="1" ht="16.5" thickTop="1" thickBot="1" x14ac:dyDescent="0.35">
      <c r="A56" s="88" t="s">
        <v>30</v>
      </c>
      <c r="B56" s="82">
        <f>+B28-B54</f>
        <v>-1875.583333333333</v>
      </c>
      <c r="C56" s="33"/>
      <c r="D56" s="51">
        <f>+D28-D54</f>
        <v>0</v>
      </c>
      <c r="E56" s="34"/>
      <c r="F56" s="51">
        <f>+F28-F54</f>
        <v>0</v>
      </c>
      <c r="G56" s="34"/>
      <c r="H56" s="51">
        <f>IF((B56+D56+F56)=(+H28-H54),F56+D56+B56,"Cross Add Error")</f>
        <v>-1875.583333333333</v>
      </c>
      <c r="I56" s="23"/>
      <c r="J56" s="51">
        <f>+J28-J54</f>
        <v>-4342.88</v>
      </c>
    </row>
    <row r="57" spans="1:10" customFormat="1" ht="14" x14ac:dyDescent="0.3">
      <c r="A57" s="17" t="s">
        <v>43</v>
      </c>
      <c r="B57" s="83"/>
      <c r="C57" s="33"/>
      <c r="D57" s="36">
        <v>0</v>
      </c>
      <c r="E57" s="34"/>
      <c r="F57" s="37">
        <v>0</v>
      </c>
      <c r="G57" s="34"/>
      <c r="H57" s="48">
        <f>IF(F57+D57+B57=0,0,"Transfer error")</f>
        <v>0</v>
      </c>
      <c r="I57" s="23"/>
      <c r="J57" s="36">
        <v>0</v>
      </c>
    </row>
    <row r="58" spans="1:10" customFormat="1" ht="14.5" thickBot="1" x14ac:dyDescent="0.35">
      <c r="A58" s="17" t="s">
        <v>31</v>
      </c>
      <c r="B58" s="84">
        <v>21937</v>
      </c>
      <c r="C58" s="33"/>
      <c r="D58" s="38">
        <v>0</v>
      </c>
      <c r="E58" s="34"/>
      <c r="F58" s="39">
        <v>0</v>
      </c>
      <c r="G58" s="34"/>
      <c r="H58" s="52">
        <v>21937</v>
      </c>
      <c r="I58" s="23"/>
      <c r="J58" s="38">
        <v>26280</v>
      </c>
    </row>
    <row r="59" spans="1:10" customFormat="1" ht="16.5" thickTop="1" thickBot="1" x14ac:dyDescent="0.35">
      <c r="A59" s="88" t="s">
        <v>3</v>
      </c>
      <c r="B59" s="85">
        <f>+B56+B57+B58</f>
        <v>20061.416666666668</v>
      </c>
      <c r="C59" s="33"/>
      <c r="D59" s="53">
        <f>+D56+D57+D58</f>
        <v>0</v>
      </c>
      <c r="E59" s="34"/>
      <c r="F59" s="53">
        <f>+F56+F57+F58</f>
        <v>0</v>
      </c>
      <c r="G59" s="34"/>
      <c r="H59" s="50">
        <f>IF((B59+D59+F59)=(H56+H57+H58),B59+D59+F59,"Cross Add Error")</f>
        <v>20061.416666666668</v>
      </c>
      <c r="I59" s="23"/>
      <c r="J59" s="53">
        <f>+J56+J57+J58</f>
        <v>21937.119999999999</v>
      </c>
    </row>
    <row r="60" spans="1:10" customFormat="1" ht="13" thickTop="1" x14ac:dyDescent="0.25">
      <c r="A60" s="1"/>
      <c r="B60" s="69"/>
      <c r="C60" s="1"/>
      <c r="D60" s="1"/>
      <c r="E60" s="1"/>
      <c r="F60" s="1"/>
      <c r="G60" s="1"/>
      <c r="H60" s="1"/>
      <c r="I60" s="1"/>
      <c r="J60" s="1"/>
    </row>
    <row r="62" spans="1:10" s="94" customFormat="1" ht="26.25" customHeight="1" x14ac:dyDescent="0.25">
      <c r="A62" s="90" t="s">
        <v>38</v>
      </c>
      <c r="B62" s="91"/>
      <c r="C62" s="90"/>
      <c r="D62" s="90"/>
      <c r="E62" s="90"/>
      <c r="F62" s="90"/>
      <c r="G62" s="90"/>
      <c r="H62" s="90"/>
      <c r="I62" s="92"/>
      <c r="J62" s="93"/>
    </row>
    <row r="63" spans="1:10" ht="28" x14ac:dyDescent="0.3">
      <c r="A63" s="99" t="s">
        <v>18</v>
      </c>
      <c r="B63" s="136" t="s">
        <v>17</v>
      </c>
      <c r="C63" s="136"/>
      <c r="D63" s="136"/>
      <c r="E63" s="41"/>
      <c r="F63" s="40" t="s">
        <v>4</v>
      </c>
      <c r="H63" s="40" t="s">
        <v>5</v>
      </c>
      <c r="I63" s="23"/>
      <c r="J63" s="40" t="s">
        <v>6</v>
      </c>
    </row>
    <row r="64" spans="1:10" x14ac:dyDescent="0.25">
      <c r="B64" s="137"/>
      <c r="C64" s="137"/>
      <c r="D64" s="137"/>
      <c r="E64" s="42"/>
      <c r="F64" s="35" t="s">
        <v>7</v>
      </c>
      <c r="H64" s="35" t="s">
        <v>7</v>
      </c>
      <c r="I64" s="23"/>
      <c r="J64" s="35" t="s">
        <v>7</v>
      </c>
    </row>
    <row r="65" spans="1:10" ht="20.149999999999999" customHeight="1" x14ac:dyDescent="0.25">
      <c r="A65" s="138" t="s">
        <v>25</v>
      </c>
      <c r="B65" s="139" t="s">
        <v>53</v>
      </c>
      <c r="C65" s="140"/>
      <c r="D65" s="141"/>
      <c r="E65" s="57"/>
      <c r="F65" s="10">
        <v>20061.490000000002</v>
      </c>
      <c r="G65" s="23"/>
      <c r="H65" s="10">
        <v>0</v>
      </c>
      <c r="I65" s="23"/>
      <c r="J65" s="10">
        <v>0</v>
      </c>
    </row>
    <row r="66" spans="1:10" ht="20.149999999999999" customHeight="1" x14ac:dyDescent="0.25">
      <c r="A66" s="138"/>
      <c r="B66" s="139"/>
      <c r="C66" s="140"/>
      <c r="D66" s="141"/>
      <c r="E66" s="57"/>
      <c r="F66" s="10">
        <v>0</v>
      </c>
      <c r="G66" s="23"/>
      <c r="H66" s="10">
        <v>0</v>
      </c>
      <c r="I66" s="23"/>
      <c r="J66" s="10">
        <v>0</v>
      </c>
    </row>
    <row r="67" spans="1:10" ht="20.149999999999999" customHeight="1" thickBot="1" x14ac:dyDescent="0.3">
      <c r="A67" s="138"/>
      <c r="B67" s="139"/>
      <c r="C67" s="140"/>
      <c r="D67" s="141"/>
      <c r="E67" s="57"/>
      <c r="F67" s="12">
        <v>0</v>
      </c>
      <c r="G67" s="23"/>
      <c r="H67" s="12">
        <v>0</v>
      </c>
      <c r="I67" s="23"/>
      <c r="J67" s="12">
        <v>0</v>
      </c>
    </row>
    <row r="68" spans="1:10" ht="20.149999999999999" customHeight="1" thickTop="1" thickBot="1" x14ac:dyDescent="0.3">
      <c r="B68" s="142" t="s">
        <v>33</v>
      </c>
      <c r="C68" s="142"/>
      <c r="D68" s="142"/>
      <c r="E68" s="89"/>
      <c r="F68" s="54">
        <f>SUM(F65:F67)</f>
        <v>20061.490000000002</v>
      </c>
      <c r="G68" s="43"/>
      <c r="H68" s="54">
        <f>SUM(H65:H67)</f>
        <v>0</v>
      </c>
      <c r="I68" s="143"/>
      <c r="J68" s="54">
        <f>SUM(J65:J67)</f>
        <v>0</v>
      </c>
    </row>
    <row r="69" spans="1:10" ht="24" customHeight="1" thickTop="1" x14ac:dyDescent="0.25">
      <c r="B69" s="144" t="s">
        <v>8</v>
      </c>
      <c r="C69" s="144"/>
      <c r="D69" s="144"/>
      <c r="E69" s="56"/>
      <c r="F69" s="55" t="str">
        <f>IF(ROUND(F68,0)&lt;&gt;ROUND(B59,0),"Agreement Error","OK")</f>
        <v>OK</v>
      </c>
      <c r="G69" s="23"/>
      <c r="H69" s="55" t="str">
        <f>IF(ROUND(H68,0)&lt;&gt;ROUND(D59,0),"Agreement Error","OK")</f>
        <v>OK</v>
      </c>
      <c r="I69" s="143"/>
      <c r="J69" s="55" t="str">
        <f>IF(ROUND(J68,0)&lt;&gt;ROUND(F59,0),"Agreement Error","OK")</f>
        <v>OK</v>
      </c>
    </row>
    <row r="70" spans="1:10" ht="30" customHeight="1" x14ac:dyDescent="0.25">
      <c r="B70" s="144"/>
      <c r="C70" s="144"/>
      <c r="D70" s="144"/>
      <c r="E70" s="56"/>
      <c r="F70" s="40" t="s">
        <v>4</v>
      </c>
      <c r="H70" s="40" t="s">
        <v>5</v>
      </c>
      <c r="I70" s="23"/>
      <c r="J70" s="40" t="s">
        <v>6</v>
      </c>
    </row>
    <row r="71" spans="1:10" ht="15" customHeight="1" x14ac:dyDescent="0.3">
      <c r="B71" s="145" t="s">
        <v>44</v>
      </c>
      <c r="C71" s="145"/>
      <c r="D71" s="145"/>
      <c r="E71" s="56"/>
      <c r="F71" s="35" t="s">
        <v>7</v>
      </c>
      <c r="H71" s="35" t="s">
        <v>7</v>
      </c>
      <c r="I71" s="23"/>
      <c r="J71" s="35" t="s">
        <v>7</v>
      </c>
    </row>
    <row r="72" spans="1:10" ht="20.149999999999999" customHeight="1" x14ac:dyDescent="0.25">
      <c r="A72" s="138" t="s">
        <v>24</v>
      </c>
      <c r="B72" s="147" t="s">
        <v>54</v>
      </c>
      <c r="C72" s="147"/>
      <c r="D72" s="147"/>
      <c r="E72" s="59"/>
      <c r="F72" s="58">
        <v>625</v>
      </c>
      <c r="G72" s="23"/>
      <c r="H72" s="58">
        <v>0</v>
      </c>
      <c r="I72" s="23"/>
      <c r="J72" s="58">
        <v>0</v>
      </c>
    </row>
    <row r="73" spans="1:10" ht="20.149999999999999" customHeight="1" x14ac:dyDescent="0.25">
      <c r="A73" s="146"/>
      <c r="B73" s="147"/>
      <c r="C73" s="147"/>
      <c r="D73" s="147"/>
      <c r="E73" s="59"/>
      <c r="F73" s="58">
        <v>0</v>
      </c>
      <c r="G73" s="23"/>
      <c r="H73" s="58">
        <v>0</v>
      </c>
      <c r="I73" s="23"/>
      <c r="J73" s="58">
        <v>0</v>
      </c>
    </row>
    <row r="74" spans="1:10" ht="20.149999999999999" customHeight="1" x14ac:dyDescent="0.25">
      <c r="A74" s="146"/>
      <c r="B74" s="147"/>
      <c r="C74" s="147"/>
      <c r="D74" s="147"/>
      <c r="E74" s="59"/>
      <c r="F74" s="58">
        <v>0</v>
      </c>
      <c r="G74" s="23"/>
      <c r="H74" s="58">
        <v>0</v>
      </c>
      <c r="I74" s="23"/>
      <c r="J74" s="58">
        <v>0</v>
      </c>
    </row>
    <row r="75" spans="1:10" ht="20.149999999999999" customHeight="1" x14ac:dyDescent="0.25">
      <c r="A75" s="146"/>
      <c r="B75" s="147"/>
      <c r="C75" s="147"/>
      <c r="D75" s="147"/>
      <c r="E75" s="59"/>
      <c r="F75" s="58">
        <v>0</v>
      </c>
      <c r="G75" s="23"/>
      <c r="H75" s="58">
        <v>0</v>
      </c>
      <c r="I75" s="23"/>
      <c r="J75" s="58">
        <v>0</v>
      </c>
    </row>
    <row r="76" spans="1:10" ht="20.149999999999999" customHeight="1" x14ac:dyDescent="0.25">
      <c r="A76" s="146"/>
      <c r="B76" s="147"/>
      <c r="C76" s="147"/>
      <c r="D76" s="147"/>
      <c r="E76" s="59"/>
      <c r="F76" s="58">
        <v>0</v>
      </c>
      <c r="G76" s="23"/>
      <c r="H76" s="58">
        <v>0</v>
      </c>
      <c r="I76" s="23"/>
      <c r="J76" s="58">
        <v>0</v>
      </c>
    </row>
    <row r="77" spans="1:10" ht="20.149999999999999" customHeight="1" x14ac:dyDescent="0.25">
      <c r="A77" s="146"/>
      <c r="B77" s="147"/>
      <c r="C77" s="147"/>
      <c r="D77" s="147"/>
      <c r="E77" s="59"/>
      <c r="F77" s="58">
        <v>0</v>
      </c>
      <c r="G77" s="23"/>
      <c r="H77" s="58">
        <v>0</v>
      </c>
      <c r="I77" s="23"/>
      <c r="J77" s="58">
        <v>0</v>
      </c>
    </row>
    <row r="78" spans="1:10" x14ac:dyDescent="0.25">
      <c r="B78" s="148"/>
      <c r="C78" s="148"/>
      <c r="D78" s="148"/>
      <c r="E78" s="22"/>
      <c r="G78" s="143"/>
      <c r="I78" s="143"/>
    </row>
    <row r="79" spans="1:10" ht="23" x14ac:dyDescent="0.3">
      <c r="B79" s="145" t="s">
        <v>44</v>
      </c>
      <c r="C79" s="145"/>
      <c r="D79" s="145"/>
      <c r="E79" s="44"/>
      <c r="F79" s="5" t="s">
        <v>39</v>
      </c>
      <c r="G79" s="143"/>
      <c r="H79" s="5" t="s">
        <v>9</v>
      </c>
      <c r="I79" s="143"/>
      <c r="J79" s="5" t="s">
        <v>10</v>
      </c>
    </row>
    <row r="80" spans="1:10" ht="20.149999999999999" customHeight="1" x14ac:dyDescent="0.25">
      <c r="A80" s="138" t="s">
        <v>23</v>
      </c>
      <c r="B80" s="147"/>
      <c r="C80" s="147"/>
      <c r="D80" s="147"/>
      <c r="E80" s="59"/>
      <c r="F80" s="28"/>
      <c r="G80" s="23"/>
      <c r="H80" s="58">
        <v>0</v>
      </c>
      <c r="I80" s="23"/>
      <c r="J80" s="58">
        <v>0</v>
      </c>
    </row>
    <row r="81" spans="1:10" ht="20.149999999999999" customHeight="1" x14ac:dyDescent="0.25">
      <c r="A81" s="146"/>
      <c r="B81" s="147"/>
      <c r="C81" s="147"/>
      <c r="D81" s="147"/>
      <c r="E81" s="59"/>
      <c r="F81" s="24"/>
      <c r="G81" s="23"/>
      <c r="H81" s="58">
        <v>0</v>
      </c>
      <c r="I81" s="23"/>
      <c r="J81" s="58">
        <v>0</v>
      </c>
    </row>
    <row r="82" spans="1:10" ht="20.149999999999999" customHeight="1" x14ac:dyDescent="0.25">
      <c r="A82" s="146"/>
      <c r="B82" s="147"/>
      <c r="C82" s="147"/>
      <c r="D82" s="147"/>
      <c r="E82" s="59"/>
      <c r="F82" s="24"/>
      <c r="G82" s="23"/>
      <c r="H82" s="58">
        <v>0</v>
      </c>
      <c r="I82" s="23"/>
      <c r="J82" s="58">
        <v>0</v>
      </c>
    </row>
    <row r="83" spans="1:10" ht="20.149999999999999" customHeight="1" x14ac:dyDescent="0.25">
      <c r="A83" s="146"/>
      <c r="B83" s="147"/>
      <c r="C83" s="147"/>
      <c r="D83" s="147"/>
      <c r="E83" s="59"/>
      <c r="F83" s="24"/>
      <c r="G83" s="23"/>
      <c r="H83" s="58">
        <v>0</v>
      </c>
      <c r="I83" s="23"/>
      <c r="J83" s="58">
        <v>0</v>
      </c>
    </row>
    <row r="84" spans="1:10" ht="20.149999999999999" customHeight="1" x14ac:dyDescent="0.25">
      <c r="A84" s="146"/>
      <c r="B84" s="147"/>
      <c r="C84" s="147"/>
      <c r="D84" s="147"/>
      <c r="E84" s="59"/>
      <c r="F84" s="24"/>
      <c r="G84" s="23"/>
      <c r="H84" s="58">
        <v>0</v>
      </c>
      <c r="I84" s="23"/>
      <c r="J84" s="58">
        <v>0</v>
      </c>
    </row>
    <row r="85" spans="1:10" x14ac:dyDescent="0.25">
      <c r="B85" s="149"/>
      <c r="C85" s="149"/>
      <c r="D85" s="149"/>
      <c r="E85" s="23"/>
      <c r="G85" s="23"/>
      <c r="I85" s="23"/>
      <c r="J85" s="35"/>
    </row>
    <row r="86" spans="1:10" ht="23" x14ac:dyDescent="0.3">
      <c r="B86" s="145" t="s">
        <v>44</v>
      </c>
      <c r="C86" s="145"/>
      <c r="D86" s="145"/>
      <c r="E86" s="45"/>
      <c r="F86" s="5" t="s">
        <v>39</v>
      </c>
      <c r="G86" s="23"/>
      <c r="H86" s="5" t="s">
        <v>9</v>
      </c>
      <c r="I86" s="23"/>
      <c r="J86" s="5" t="s">
        <v>10</v>
      </c>
    </row>
    <row r="87" spans="1:10" ht="20.149999999999999" customHeight="1" x14ac:dyDescent="0.25">
      <c r="A87" s="138" t="s">
        <v>41</v>
      </c>
      <c r="B87" s="147" t="s">
        <v>55</v>
      </c>
      <c r="C87" s="147"/>
      <c r="D87" s="147"/>
      <c r="E87" s="59"/>
      <c r="F87" s="24" t="s">
        <v>56</v>
      </c>
      <c r="G87" s="23"/>
      <c r="H87" s="58">
        <v>0</v>
      </c>
      <c r="I87" s="23"/>
      <c r="J87" s="58">
        <v>17795</v>
      </c>
    </row>
    <row r="88" spans="1:10" ht="20.149999999999999" customHeight="1" x14ac:dyDescent="0.25">
      <c r="A88" s="146"/>
      <c r="B88" s="147"/>
      <c r="C88" s="147"/>
      <c r="D88" s="147"/>
      <c r="E88" s="59"/>
      <c r="F88" s="24"/>
      <c r="G88" s="23"/>
      <c r="H88" s="58">
        <v>0</v>
      </c>
      <c r="I88" s="23"/>
      <c r="J88" s="58">
        <v>0</v>
      </c>
    </row>
    <row r="89" spans="1:10" ht="20.149999999999999" customHeight="1" x14ac:dyDescent="0.25">
      <c r="A89" s="146"/>
      <c r="B89" s="147"/>
      <c r="C89" s="147"/>
      <c r="D89" s="147"/>
      <c r="E89" s="59"/>
      <c r="F89" s="24"/>
      <c r="G89" s="23"/>
      <c r="H89" s="58">
        <v>0</v>
      </c>
      <c r="I89" s="23"/>
      <c r="J89" s="58">
        <v>0</v>
      </c>
    </row>
    <row r="90" spans="1:10" ht="20.149999999999999" customHeight="1" x14ac:dyDescent="0.25">
      <c r="A90" s="146"/>
      <c r="B90" s="147"/>
      <c r="C90" s="147"/>
      <c r="D90" s="147"/>
      <c r="E90" s="59"/>
      <c r="F90" s="24"/>
      <c r="G90" s="23"/>
      <c r="H90" s="58">
        <v>0</v>
      </c>
      <c r="I90" s="23"/>
      <c r="J90" s="58">
        <v>0</v>
      </c>
    </row>
    <row r="91" spans="1:10" ht="20.149999999999999" customHeight="1" x14ac:dyDescent="0.25">
      <c r="A91" s="146"/>
      <c r="B91" s="147"/>
      <c r="C91" s="147"/>
      <c r="D91" s="147"/>
      <c r="E91" s="59"/>
      <c r="F91" s="24"/>
      <c r="G91" s="23"/>
      <c r="H91" s="58">
        <v>0</v>
      </c>
      <c r="I91" s="23"/>
      <c r="J91" s="58">
        <v>0</v>
      </c>
    </row>
    <row r="92" spans="1:10" ht="20.149999999999999" customHeight="1" x14ac:dyDescent="0.25">
      <c r="A92" s="146"/>
      <c r="B92" s="147"/>
      <c r="C92" s="147"/>
      <c r="D92" s="147"/>
      <c r="E92" s="59"/>
      <c r="F92" s="24"/>
      <c r="G92" s="23"/>
      <c r="H92" s="58">
        <v>0</v>
      </c>
      <c r="I92" s="23"/>
      <c r="J92" s="58">
        <v>0</v>
      </c>
    </row>
    <row r="93" spans="1:10" ht="20.149999999999999" customHeight="1" x14ac:dyDescent="0.25">
      <c r="A93" s="146"/>
      <c r="B93" s="147"/>
      <c r="C93" s="147"/>
      <c r="D93" s="147"/>
      <c r="E93" s="59"/>
      <c r="F93" s="24"/>
      <c r="G93" s="23"/>
      <c r="H93" s="58">
        <v>0</v>
      </c>
      <c r="I93" s="23"/>
      <c r="J93" s="58">
        <v>0</v>
      </c>
    </row>
    <row r="94" spans="1:10" ht="20.149999999999999" customHeight="1" x14ac:dyDescent="0.25">
      <c r="A94" s="146"/>
      <c r="B94" s="147"/>
      <c r="C94" s="147"/>
      <c r="D94" s="147"/>
      <c r="E94" s="59"/>
      <c r="F94" s="24"/>
      <c r="G94" s="23"/>
      <c r="H94" s="58">
        <v>0</v>
      </c>
      <c r="I94" s="23"/>
      <c r="J94" s="58">
        <v>0</v>
      </c>
    </row>
    <row r="95" spans="1:10" ht="20.149999999999999" customHeight="1" x14ac:dyDescent="0.25">
      <c r="A95" s="146"/>
      <c r="B95" s="147"/>
      <c r="C95" s="147"/>
      <c r="D95" s="147"/>
      <c r="E95" s="59"/>
      <c r="F95" s="24"/>
      <c r="G95" s="23"/>
      <c r="H95" s="58">
        <v>0</v>
      </c>
      <c r="I95" s="23"/>
      <c r="J95" s="58">
        <v>0</v>
      </c>
    </row>
    <row r="96" spans="1:10" ht="10.5" customHeight="1" x14ac:dyDescent="0.25">
      <c r="B96" s="148"/>
      <c r="C96" s="148"/>
      <c r="D96" s="148"/>
      <c r="E96" s="150"/>
      <c r="G96" s="150"/>
      <c r="H96" s="35"/>
      <c r="I96" s="143"/>
      <c r="J96" s="35"/>
    </row>
    <row r="97" spans="1:10" ht="23" x14ac:dyDescent="0.3">
      <c r="B97" s="145" t="s">
        <v>44</v>
      </c>
      <c r="C97" s="145"/>
      <c r="D97" s="145"/>
      <c r="E97" s="150"/>
      <c r="F97" s="35" t="s">
        <v>40</v>
      </c>
      <c r="G97" s="150"/>
      <c r="H97" s="35" t="s">
        <v>11</v>
      </c>
      <c r="I97" s="143"/>
      <c r="J97" s="35" t="s">
        <v>12</v>
      </c>
    </row>
    <row r="98" spans="1:10" ht="20.149999999999999" customHeight="1" x14ac:dyDescent="0.25">
      <c r="A98" s="138" t="s">
        <v>26</v>
      </c>
      <c r="B98" s="147" t="s">
        <v>81</v>
      </c>
      <c r="C98" s="147"/>
      <c r="D98" s="147"/>
      <c r="E98" s="59"/>
      <c r="F98" s="24"/>
      <c r="G98" s="23"/>
      <c r="H98" s="58">
        <v>250</v>
      </c>
      <c r="I98" s="23"/>
      <c r="J98" s="60"/>
    </row>
    <row r="99" spans="1:10" ht="20.149999999999999" customHeight="1" x14ac:dyDescent="0.25">
      <c r="A99" s="146"/>
      <c r="B99" s="147" t="s">
        <v>82</v>
      </c>
      <c r="C99" s="147"/>
      <c r="D99" s="147"/>
      <c r="E99" s="59"/>
      <c r="F99" s="24"/>
      <c r="G99" s="23"/>
      <c r="H99" s="58">
        <v>450</v>
      </c>
      <c r="I99" s="23"/>
      <c r="J99" s="60"/>
    </row>
    <row r="100" spans="1:10" ht="20.149999999999999" customHeight="1" x14ac:dyDescent="0.25">
      <c r="A100" s="146"/>
      <c r="B100" s="147"/>
      <c r="C100" s="147"/>
      <c r="D100" s="147"/>
      <c r="E100" s="59"/>
      <c r="F100" s="24"/>
      <c r="G100" s="23"/>
      <c r="H100" s="58">
        <v>0</v>
      </c>
      <c r="I100" s="23"/>
      <c r="J100" s="60"/>
    </row>
    <row r="101" spans="1:10" ht="20.149999999999999" customHeight="1" x14ac:dyDescent="0.25">
      <c r="A101" s="146"/>
      <c r="B101" s="147"/>
      <c r="C101" s="147"/>
      <c r="D101" s="147"/>
      <c r="E101" s="59"/>
      <c r="F101" s="24"/>
      <c r="G101" s="23"/>
      <c r="H101" s="58">
        <v>0</v>
      </c>
      <c r="I101" s="23"/>
      <c r="J101" s="60"/>
    </row>
    <row r="102" spans="1:10" ht="20.149999999999999" customHeight="1" x14ac:dyDescent="0.25">
      <c r="A102" s="146"/>
      <c r="B102" s="147"/>
      <c r="C102" s="147"/>
      <c r="D102" s="147"/>
      <c r="E102" s="59"/>
      <c r="F102" s="24"/>
      <c r="G102" s="23"/>
      <c r="H102" s="58">
        <v>0</v>
      </c>
      <c r="I102" s="23"/>
      <c r="J102" s="60"/>
    </row>
    <row r="103" spans="1:10" x14ac:dyDescent="0.25">
      <c r="A103" s="32"/>
      <c r="B103" s="86"/>
      <c r="C103" s="23"/>
      <c r="D103" s="23"/>
      <c r="E103" s="23"/>
      <c r="F103" s="23"/>
      <c r="G103" s="23"/>
      <c r="H103" s="23"/>
      <c r="I103" s="23"/>
    </row>
  </sheetData>
  <mergeCells count="65">
    <mergeCell ref="A98:A102"/>
    <mergeCell ref="B98:D98"/>
    <mergeCell ref="B99:D99"/>
    <mergeCell ref="B100:D100"/>
    <mergeCell ref="B101:D101"/>
    <mergeCell ref="B102:D102"/>
    <mergeCell ref="B96:D96"/>
    <mergeCell ref="E96:E97"/>
    <mergeCell ref="G96:G97"/>
    <mergeCell ref="I96:I97"/>
    <mergeCell ref="B97:D97"/>
    <mergeCell ref="B85:D85"/>
    <mergeCell ref="B86:D86"/>
    <mergeCell ref="A87:A95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78:D78"/>
    <mergeCell ref="G78:G79"/>
    <mergeCell ref="I78:I79"/>
    <mergeCell ref="B79:D79"/>
    <mergeCell ref="A80:A84"/>
    <mergeCell ref="B80:D80"/>
    <mergeCell ref="B81:D81"/>
    <mergeCell ref="B82:D82"/>
    <mergeCell ref="B83:D83"/>
    <mergeCell ref="B84:D84"/>
    <mergeCell ref="A72:A77"/>
    <mergeCell ref="B72:D72"/>
    <mergeCell ref="B73:D73"/>
    <mergeCell ref="B74:D74"/>
    <mergeCell ref="B75:D75"/>
    <mergeCell ref="B76:D76"/>
    <mergeCell ref="B77:D77"/>
    <mergeCell ref="B68:D68"/>
    <mergeCell ref="I68:I69"/>
    <mergeCell ref="B69:D69"/>
    <mergeCell ref="B70:D70"/>
    <mergeCell ref="B71:D71"/>
    <mergeCell ref="H30:I30"/>
    <mergeCell ref="B63:D63"/>
    <mergeCell ref="B64:D64"/>
    <mergeCell ref="A65:A67"/>
    <mergeCell ref="B65:D65"/>
    <mergeCell ref="B66:D66"/>
    <mergeCell ref="B67:D67"/>
    <mergeCell ref="A3:A7"/>
    <mergeCell ref="B3:F3"/>
    <mergeCell ref="G3:H3"/>
    <mergeCell ref="J3:J7"/>
    <mergeCell ref="B4:F4"/>
    <mergeCell ref="G4:H4"/>
    <mergeCell ref="B5:H5"/>
    <mergeCell ref="B6:C7"/>
    <mergeCell ref="D6:E6"/>
    <mergeCell ref="F6:F7"/>
    <mergeCell ref="G6:H6"/>
    <mergeCell ref="D7:E7"/>
    <mergeCell ref="G7:H7"/>
  </mergeCells>
  <printOptions horizontalCentered="1" verticalCentered="1"/>
  <pageMargins left="0.35433070866141736" right="0.31496062992125984" top="0.47244094488188981" bottom="0.47244094488188981" header="0.47244094488188981" footer="0.51181102362204722"/>
  <pageSetup paperSize="9" scale="45" orientation="portrait" r:id="rId1"/>
  <headerFooter alignWithMargins="0">
    <oddFooter>&amp;LCCXX R&amp;P accounts (SS)&amp;C&amp;P&amp;R&amp;D</oddFooter>
  </headerFooter>
  <rowBreaks count="1" manualBreakCount="1">
    <brk id="6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3:J96"/>
  <sheetViews>
    <sheetView topLeftCell="A8" zoomScale="70" zoomScaleNormal="70" workbookViewId="0">
      <selection activeCell="Q27" sqref="Q27"/>
    </sheetView>
  </sheetViews>
  <sheetFormatPr defaultColWidth="9.08984375" defaultRowHeight="12.5" x14ac:dyDescent="0.25"/>
  <cols>
    <col min="1" max="1" width="38.08984375" style="1" customWidth="1"/>
    <col min="2" max="2" width="15.453125" style="69" customWidth="1"/>
    <col min="3" max="3" width="1.6328125" style="1" customWidth="1"/>
    <col min="4" max="4" width="15.453125" style="1" customWidth="1"/>
    <col min="5" max="5" width="1.54296875" style="1" customWidth="1"/>
    <col min="6" max="6" width="15.453125" style="1" customWidth="1"/>
    <col min="7" max="7" width="1.453125" style="1" customWidth="1"/>
    <col min="8" max="8" width="15.453125" style="1" customWidth="1"/>
    <col min="9" max="9" width="1.54296875" style="1" customWidth="1"/>
    <col min="10" max="10" width="14.6328125" style="1" customWidth="1"/>
    <col min="11" max="16384" width="9.08984375" style="1"/>
  </cols>
  <sheetData>
    <row r="3" spans="1:10" ht="12.75" customHeight="1" x14ac:dyDescent="0.25">
      <c r="A3" s="109"/>
      <c r="B3" s="110" t="s">
        <v>13</v>
      </c>
      <c r="C3" s="111"/>
      <c r="D3" s="111"/>
      <c r="E3" s="111"/>
      <c r="F3" s="111"/>
      <c r="G3" s="112" t="s">
        <v>32</v>
      </c>
      <c r="H3" s="113"/>
      <c r="J3" s="114"/>
    </row>
    <row r="4" spans="1:10" ht="15" customHeight="1" x14ac:dyDescent="0.25">
      <c r="A4" s="109"/>
      <c r="B4" s="117" t="s">
        <v>49</v>
      </c>
      <c r="C4" s="118"/>
      <c r="D4" s="118"/>
      <c r="E4" s="118"/>
      <c r="F4" s="118"/>
      <c r="G4" s="119">
        <v>304785</v>
      </c>
      <c r="H4" s="120"/>
      <c r="J4" s="115"/>
    </row>
    <row r="5" spans="1:10" ht="24" customHeight="1" x14ac:dyDescent="0.25">
      <c r="A5" s="109"/>
      <c r="B5" s="121" t="s">
        <v>37</v>
      </c>
      <c r="C5" s="122"/>
      <c r="D5" s="122"/>
      <c r="E5" s="122"/>
      <c r="F5" s="122"/>
      <c r="G5" s="122"/>
      <c r="H5" s="122"/>
      <c r="J5" s="115"/>
    </row>
    <row r="6" spans="1:10" ht="14.25" customHeight="1" x14ac:dyDescent="0.25">
      <c r="A6" s="109"/>
      <c r="B6" s="123" t="s">
        <v>42</v>
      </c>
      <c r="C6" s="124"/>
      <c r="D6" s="127" t="s">
        <v>14</v>
      </c>
      <c r="E6" s="128"/>
      <c r="F6" s="129" t="s">
        <v>15</v>
      </c>
      <c r="G6" s="127" t="s">
        <v>16</v>
      </c>
      <c r="H6" s="128"/>
      <c r="J6" s="115"/>
    </row>
    <row r="7" spans="1:10" ht="16.5" customHeight="1" x14ac:dyDescent="0.25">
      <c r="A7" s="109"/>
      <c r="B7" s="125"/>
      <c r="C7" s="126"/>
      <c r="D7" s="131">
        <v>44652</v>
      </c>
      <c r="E7" s="132"/>
      <c r="F7" s="130"/>
      <c r="G7" s="133">
        <v>45016</v>
      </c>
      <c r="H7" s="134"/>
      <c r="J7" s="116"/>
    </row>
    <row r="8" spans="1:10" x14ac:dyDescent="0.25">
      <c r="H8" s="96"/>
    </row>
    <row r="9" spans="1:10" customFormat="1" ht="20" x14ac:dyDescent="0.4">
      <c r="A9" s="95" t="s">
        <v>36</v>
      </c>
      <c r="B9" s="98"/>
      <c r="C9" s="95"/>
      <c r="D9" s="95"/>
      <c r="E9" s="95"/>
      <c r="F9" s="95"/>
      <c r="G9" s="95"/>
      <c r="H9" s="95"/>
      <c r="I9" s="64"/>
      <c r="J9" s="65"/>
    </row>
    <row r="10" spans="1:10" customFormat="1" ht="28" x14ac:dyDescent="0.3">
      <c r="A10" s="97"/>
      <c r="B10" s="2" t="s">
        <v>0</v>
      </c>
      <c r="C10" s="2"/>
      <c r="D10" s="2" t="s">
        <v>1</v>
      </c>
      <c r="E10" s="2"/>
      <c r="F10" s="2" t="s">
        <v>20</v>
      </c>
      <c r="G10" s="2"/>
      <c r="H10" s="2" t="s">
        <v>21</v>
      </c>
      <c r="I10" s="3"/>
      <c r="J10" s="61" t="s">
        <v>27</v>
      </c>
    </row>
    <row r="11" spans="1:10" customFormat="1" ht="23" x14ac:dyDescent="0.3">
      <c r="A11" s="4"/>
      <c r="B11" s="70" t="s">
        <v>46</v>
      </c>
      <c r="C11" s="6"/>
      <c r="D11" s="5" t="s">
        <v>2</v>
      </c>
      <c r="E11" s="6"/>
      <c r="F11" s="5" t="s">
        <v>2</v>
      </c>
      <c r="G11" s="6"/>
      <c r="H11" s="5" t="s">
        <v>2</v>
      </c>
      <c r="I11" s="7"/>
      <c r="J11" s="5" t="s">
        <v>2</v>
      </c>
    </row>
    <row r="12" spans="1:10" customFormat="1" ht="14" x14ac:dyDescent="0.3">
      <c r="A12" s="62" t="s">
        <v>19</v>
      </c>
      <c r="B12" s="71"/>
      <c r="C12" s="8"/>
      <c r="D12" s="8"/>
      <c r="E12" s="8"/>
      <c r="F12" s="8"/>
      <c r="G12" s="8"/>
      <c r="H12" s="8"/>
      <c r="I12" s="9"/>
      <c r="J12" s="1"/>
    </row>
    <row r="13" spans="1:10" customFormat="1" x14ac:dyDescent="0.25">
      <c r="A13" s="100" t="s">
        <v>64</v>
      </c>
      <c r="B13" s="72"/>
      <c r="C13" s="11"/>
      <c r="D13" s="10">
        <v>0</v>
      </c>
      <c r="E13" s="11"/>
      <c r="F13" s="10">
        <v>0</v>
      </c>
      <c r="G13" s="11"/>
      <c r="H13" s="46">
        <f>F13+D13+B13</f>
        <v>0</v>
      </c>
      <c r="I13" s="7"/>
      <c r="J13" s="107">
        <v>2500</v>
      </c>
    </row>
    <row r="14" spans="1:10" customFormat="1" x14ac:dyDescent="0.25">
      <c r="A14" s="100" t="s">
        <v>67</v>
      </c>
      <c r="B14" s="72">
        <v>2500</v>
      </c>
      <c r="C14" s="11"/>
      <c r="D14" s="10">
        <v>0</v>
      </c>
      <c r="E14" s="11"/>
      <c r="F14" s="10">
        <v>0</v>
      </c>
      <c r="G14" s="11"/>
      <c r="H14" s="46">
        <f t="shared" ref="H14:H20" si="0">F14+D14+B14</f>
        <v>2500</v>
      </c>
      <c r="I14" s="7"/>
      <c r="J14" s="10"/>
    </row>
    <row r="15" spans="1:10" customFormat="1" x14ac:dyDescent="0.25">
      <c r="A15" s="100"/>
      <c r="B15" s="72"/>
      <c r="C15" s="11"/>
      <c r="D15" s="10">
        <v>0</v>
      </c>
      <c r="E15" s="11"/>
      <c r="F15" s="10">
        <v>0</v>
      </c>
      <c r="G15" s="11"/>
      <c r="H15" s="46">
        <f t="shared" si="0"/>
        <v>0</v>
      </c>
      <c r="I15" s="7"/>
      <c r="J15" s="10">
        <v>0</v>
      </c>
    </row>
    <row r="16" spans="1:10" customFormat="1" x14ac:dyDescent="0.25">
      <c r="A16" s="100"/>
      <c r="B16" s="72">
        <v>0</v>
      </c>
      <c r="C16" s="11"/>
      <c r="D16" s="10">
        <v>0</v>
      </c>
      <c r="E16" s="11"/>
      <c r="F16" s="10">
        <v>0</v>
      </c>
      <c r="G16" s="11"/>
      <c r="H16" s="46">
        <f t="shared" si="0"/>
        <v>0</v>
      </c>
      <c r="I16" s="7"/>
      <c r="J16" s="10">
        <v>0</v>
      </c>
    </row>
    <row r="17" spans="1:10" customFormat="1" x14ac:dyDescent="0.25">
      <c r="A17" s="100"/>
      <c r="B17" s="72">
        <v>0</v>
      </c>
      <c r="C17" s="11"/>
      <c r="D17" s="10">
        <v>0</v>
      </c>
      <c r="E17" s="11"/>
      <c r="F17" s="10">
        <v>0</v>
      </c>
      <c r="G17" s="11"/>
      <c r="H17" s="46">
        <f t="shared" si="0"/>
        <v>0</v>
      </c>
      <c r="I17" s="7"/>
      <c r="J17" s="10">
        <v>0</v>
      </c>
    </row>
    <row r="18" spans="1:10" customFormat="1" x14ac:dyDescent="0.25">
      <c r="A18" s="100"/>
      <c r="B18" s="72">
        <v>0</v>
      </c>
      <c r="C18" s="11"/>
      <c r="D18" s="10">
        <v>0</v>
      </c>
      <c r="E18" s="11"/>
      <c r="F18" s="10">
        <v>0</v>
      </c>
      <c r="G18" s="11"/>
      <c r="H18" s="46">
        <f t="shared" si="0"/>
        <v>0</v>
      </c>
      <c r="I18" s="7"/>
      <c r="J18" s="10">
        <v>0</v>
      </c>
    </row>
    <row r="19" spans="1:10" customFormat="1" x14ac:dyDescent="0.25">
      <c r="A19" s="100"/>
      <c r="B19" s="72">
        <v>0</v>
      </c>
      <c r="C19" s="11"/>
      <c r="D19" s="10">
        <v>0</v>
      </c>
      <c r="E19" s="11"/>
      <c r="F19" s="10">
        <v>0</v>
      </c>
      <c r="G19" s="11"/>
      <c r="H19" s="46">
        <f t="shared" si="0"/>
        <v>0</v>
      </c>
      <c r="I19" s="7"/>
      <c r="J19" s="10">
        <v>0</v>
      </c>
    </row>
    <row r="20" spans="1:10" customFormat="1" x14ac:dyDescent="0.25">
      <c r="A20" s="100"/>
      <c r="B20" s="72">
        <v>0</v>
      </c>
      <c r="C20" s="11"/>
      <c r="D20" s="10">
        <v>0</v>
      </c>
      <c r="E20" s="11"/>
      <c r="F20" s="10">
        <v>0</v>
      </c>
      <c r="G20" s="11"/>
      <c r="H20" s="46">
        <f t="shared" si="0"/>
        <v>0</v>
      </c>
      <c r="I20" s="7"/>
      <c r="J20" s="10">
        <v>0</v>
      </c>
    </row>
    <row r="21" spans="1:10" customFormat="1" ht="16" thickBot="1" x14ac:dyDescent="0.4">
      <c r="A21" s="13" t="s">
        <v>45</v>
      </c>
      <c r="B21" s="73">
        <f>SUM(B13:B20)</f>
        <v>2500</v>
      </c>
      <c r="C21" s="14"/>
      <c r="D21" s="47">
        <f>SUM(D13:D20)</f>
        <v>0</v>
      </c>
      <c r="E21" s="11"/>
      <c r="F21" s="47">
        <f>SUM(F13:F20)</f>
        <v>0</v>
      </c>
      <c r="G21" s="11"/>
      <c r="H21" s="47">
        <f>IF((B21+D21+F21)=SUM(H13:H20),B21+D21+F21,"Cross Add Error")</f>
        <v>2500</v>
      </c>
      <c r="I21" s="7"/>
      <c r="J21" s="47">
        <f>SUM(J13:J20)</f>
        <v>2500</v>
      </c>
    </row>
    <row r="22" spans="1:10" customFormat="1" ht="6.75" customHeight="1" thickTop="1" x14ac:dyDescent="0.25">
      <c r="A22" s="7"/>
      <c r="B22" s="74"/>
      <c r="C22" s="7"/>
      <c r="D22" s="7"/>
      <c r="E22" s="7"/>
      <c r="F22" s="7"/>
      <c r="G22" s="7"/>
      <c r="H22" s="7"/>
      <c r="I22" s="7"/>
      <c r="J22" s="1"/>
    </row>
    <row r="23" spans="1:10" customFormat="1" ht="28" x14ac:dyDescent="0.3">
      <c r="A23" s="102" t="s">
        <v>47</v>
      </c>
      <c r="B23" s="71"/>
      <c r="C23" s="8"/>
      <c r="D23" s="8"/>
      <c r="E23" s="8"/>
      <c r="F23" s="8"/>
      <c r="G23" s="8"/>
      <c r="H23" s="8"/>
      <c r="I23" s="9"/>
      <c r="J23" s="1"/>
    </row>
    <row r="24" spans="1:10" customFormat="1" ht="14" x14ac:dyDescent="0.3">
      <c r="A24" s="102"/>
      <c r="B24" s="72">
        <v>0</v>
      </c>
      <c r="C24" s="8"/>
      <c r="D24" s="72">
        <v>0</v>
      </c>
      <c r="E24" s="8"/>
      <c r="F24" s="72">
        <v>0</v>
      </c>
      <c r="G24" s="8"/>
      <c r="H24" s="46">
        <f>B24+D24+F24</f>
        <v>0</v>
      </c>
      <c r="I24" s="9"/>
      <c r="J24" s="72"/>
    </row>
    <row r="25" spans="1:10" customFormat="1" x14ac:dyDescent="0.25">
      <c r="A25" s="100"/>
      <c r="B25" s="72">
        <v>0</v>
      </c>
      <c r="C25" s="15"/>
      <c r="D25" s="72">
        <v>0</v>
      </c>
      <c r="E25" s="15"/>
      <c r="F25" s="72">
        <v>0</v>
      </c>
      <c r="G25" s="16"/>
      <c r="H25" s="46">
        <f>B25+D25+F25</f>
        <v>0</v>
      </c>
      <c r="I25" s="7"/>
      <c r="J25" s="72">
        <v>0</v>
      </c>
    </row>
    <row r="26" spans="1:10" customFormat="1" ht="16" thickBot="1" x14ac:dyDescent="0.4">
      <c r="A26" s="13" t="s">
        <v>34</v>
      </c>
      <c r="B26" s="73">
        <f>SUM(B24:B25)</f>
        <v>0</v>
      </c>
      <c r="C26" s="8"/>
      <c r="D26" s="73">
        <f>SUM(D24:D25)</f>
        <v>0</v>
      </c>
      <c r="E26" s="8"/>
      <c r="F26" s="73">
        <f>SUM(F24:F25)</f>
        <v>0</v>
      </c>
      <c r="G26" s="8"/>
      <c r="H26" s="47">
        <f>IF((B26+D26+F26)=SUM(H24:H25),B26+D26+F26,"Cross Add Error")</f>
        <v>0</v>
      </c>
      <c r="I26" s="8"/>
      <c r="J26" s="73">
        <f>SUM(J24:J25)</f>
        <v>0</v>
      </c>
    </row>
    <row r="27" spans="1:10" customFormat="1" ht="13.5" thickTop="1" thickBot="1" x14ac:dyDescent="0.3">
      <c r="A27" s="103"/>
      <c r="B27" s="75"/>
      <c r="C27" s="15"/>
      <c r="D27" s="66"/>
      <c r="E27" s="15"/>
      <c r="F27" s="66"/>
      <c r="G27" s="16"/>
      <c r="H27" s="66"/>
      <c r="I27" s="7"/>
      <c r="J27" s="1"/>
    </row>
    <row r="28" spans="1:10" customFormat="1" ht="16.5" thickTop="1" thickBot="1" x14ac:dyDescent="0.4">
      <c r="A28" s="13" t="s">
        <v>29</v>
      </c>
      <c r="B28" s="80">
        <f>B21+B26</f>
        <v>2500</v>
      </c>
      <c r="C28" s="8"/>
      <c r="D28" s="80">
        <f>D21+D26</f>
        <v>0</v>
      </c>
      <c r="E28" s="8"/>
      <c r="F28" s="80">
        <f>F21+F26</f>
        <v>0</v>
      </c>
      <c r="G28" s="8"/>
      <c r="H28" s="80">
        <f>IF((B28+D28+F28)=(H21+H26),B28+D28+F28,"Cross Add Error")</f>
        <v>2500</v>
      </c>
      <c r="I28" s="8"/>
      <c r="J28" s="80">
        <f>J21+J26</f>
        <v>2500</v>
      </c>
    </row>
    <row r="29" spans="1:10" customFormat="1" ht="13" thickTop="1" x14ac:dyDescent="0.25">
      <c r="A29" s="1"/>
      <c r="B29" s="69"/>
      <c r="C29" s="1"/>
      <c r="D29" s="1"/>
      <c r="E29" s="1"/>
      <c r="F29" s="1"/>
      <c r="G29" s="1"/>
      <c r="H29" s="1"/>
      <c r="I29" s="1"/>
      <c r="J29" s="1"/>
    </row>
    <row r="30" spans="1:10" customFormat="1" ht="14" x14ac:dyDescent="0.25">
      <c r="A30" s="63" t="s">
        <v>22</v>
      </c>
      <c r="B30" s="76"/>
      <c r="C30" s="18"/>
      <c r="D30" s="18"/>
      <c r="E30" s="18"/>
      <c r="F30" s="18"/>
      <c r="G30" s="18"/>
      <c r="H30" s="135"/>
      <c r="I30" s="135"/>
      <c r="J30" s="18"/>
    </row>
    <row r="31" spans="1:10" customFormat="1" x14ac:dyDescent="0.25">
      <c r="A31" s="101" t="s">
        <v>68</v>
      </c>
      <c r="B31" s="29"/>
      <c r="C31" s="20"/>
      <c r="D31" s="19">
        <v>0</v>
      </c>
      <c r="E31" s="21"/>
      <c r="F31" s="19">
        <v>0</v>
      </c>
      <c r="G31" s="21"/>
      <c r="H31" s="48">
        <f t="shared" ref="H31:H39" si="1">F31+D31+B31</f>
        <v>0</v>
      </c>
      <c r="I31" s="22"/>
      <c r="J31" s="19">
        <v>1000</v>
      </c>
    </row>
    <row r="32" spans="1:10" customFormat="1" x14ac:dyDescent="0.25">
      <c r="A32" s="101" t="s">
        <v>70</v>
      </c>
      <c r="B32" s="29">
        <v>624</v>
      </c>
      <c r="C32" s="20"/>
      <c r="D32" s="19">
        <v>0</v>
      </c>
      <c r="E32" s="21"/>
      <c r="F32" s="19">
        <v>0</v>
      </c>
      <c r="G32" s="21"/>
      <c r="H32" s="48">
        <f t="shared" si="1"/>
        <v>624</v>
      </c>
      <c r="I32" s="22"/>
      <c r="J32" s="19">
        <v>0</v>
      </c>
    </row>
    <row r="33" spans="1:10" customFormat="1" x14ac:dyDescent="0.25">
      <c r="A33" s="101" t="s">
        <v>58</v>
      </c>
      <c r="B33" s="29">
        <v>475</v>
      </c>
      <c r="C33" s="20"/>
      <c r="D33" s="19">
        <v>0</v>
      </c>
      <c r="E33" s="21"/>
      <c r="F33" s="19">
        <v>0</v>
      </c>
      <c r="G33" s="21"/>
      <c r="H33" s="48">
        <f t="shared" si="1"/>
        <v>475</v>
      </c>
      <c r="I33" s="22"/>
      <c r="J33" s="19">
        <v>0</v>
      </c>
    </row>
    <row r="34" spans="1:10" customFormat="1" x14ac:dyDescent="0.25">
      <c r="A34" s="101" t="s">
        <v>69</v>
      </c>
      <c r="B34" s="29">
        <v>233</v>
      </c>
      <c r="C34" s="20"/>
      <c r="D34" s="19">
        <v>0</v>
      </c>
      <c r="E34" s="21"/>
      <c r="F34" s="19">
        <v>0</v>
      </c>
      <c r="G34" s="21"/>
      <c r="H34" s="48">
        <f t="shared" si="1"/>
        <v>233</v>
      </c>
      <c r="I34" s="22"/>
      <c r="J34" s="19">
        <v>0</v>
      </c>
    </row>
    <row r="35" spans="1:10" customFormat="1" ht="23" x14ac:dyDescent="0.25">
      <c r="A35" s="101" t="s">
        <v>72</v>
      </c>
      <c r="B35" s="29">
        <v>4165</v>
      </c>
      <c r="C35" s="20"/>
      <c r="D35" s="19">
        <v>0</v>
      </c>
      <c r="E35" s="21"/>
      <c r="F35" s="19">
        <v>0</v>
      </c>
      <c r="G35" s="21"/>
      <c r="H35" s="48">
        <f t="shared" si="1"/>
        <v>4165</v>
      </c>
      <c r="I35" s="22"/>
      <c r="J35" s="19">
        <v>0</v>
      </c>
    </row>
    <row r="36" spans="1:10" customFormat="1" x14ac:dyDescent="0.25">
      <c r="A36" s="101" t="s">
        <v>73</v>
      </c>
      <c r="B36" s="29">
        <v>11.88</v>
      </c>
      <c r="C36" s="20"/>
      <c r="D36" s="19">
        <v>0</v>
      </c>
      <c r="E36" s="21"/>
      <c r="F36" s="19">
        <v>0</v>
      </c>
      <c r="G36" s="21"/>
      <c r="H36" s="48">
        <f t="shared" si="1"/>
        <v>11.88</v>
      </c>
      <c r="I36" s="22"/>
      <c r="J36" s="19">
        <v>0</v>
      </c>
    </row>
    <row r="37" spans="1:10" customFormat="1" x14ac:dyDescent="0.25">
      <c r="A37" s="101" t="s">
        <v>74</v>
      </c>
      <c r="B37" s="29">
        <v>1194</v>
      </c>
      <c r="C37" s="20"/>
      <c r="D37" s="19">
        <v>0</v>
      </c>
      <c r="E37" s="21"/>
      <c r="F37" s="19">
        <v>0</v>
      </c>
      <c r="G37" s="21"/>
      <c r="H37" s="48">
        <f t="shared" si="1"/>
        <v>1194</v>
      </c>
      <c r="I37" s="22"/>
      <c r="J37" s="19">
        <v>0</v>
      </c>
    </row>
    <row r="38" spans="1:10" customFormat="1" x14ac:dyDescent="0.25">
      <c r="A38" s="101" t="s">
        <v>75</v>
      </c>
      <c r="B38" s="29">
        <v>140</v>
      </c>
      <c r="C38" s="20"/>
      <c r="D38" s="19">
        <v>0</v>
      </c>
      <c r="E38" s="21"/>
      <c r="F38" s="19">
        <v>0</v>
      </c>
      <c r="G38" s="21"/>
      <c r="H38" s="48">
        <f t="shared" si="1"/>
        <v>140</v>
      </c>
      <c r="I38" s="22"/>
      <c r="J38" s="19">
        <v>0</v>
      </c>
    </row>
    <row r="39" spans="1:10" customFormat="1" x14ac:dyDescent="0.25">
      <c r="A39" s="101"/>
      <c r="B39" s="29">
        <v>0</v>
      </c>
      <c r="C39" s="20"/>
      <c r="D39" s="19">
        <v>0</v>
      </c>
      <c r="E39" s="21"/>
      <c r="F39" s="19">
        <v>0</v>
      </c>
      <c r="G39" s="21"/>
      <c r="H39" s="48">
        <f t="shared" si="1"/>
        <v>0</v>
      </c>
      <c r="I39" s="22"/>
      <c r="J39" s="19">
        <v>0</v>
      </c>
    </row>
    <row r="40" spans="1:10" customFormat="1" ht="16" thickBot="1" x14ac:dyDescent="0.3">
      <c r="A40" s="25" t="s">
        <v>28</v>
      </c>
      <c r="B40" s="77">
        <f>SUM(B31:B39)</f>
        <v>6842.88</v>
      </c>
      <c r="C40" s="26"/>
      <c r="D40" s="49">
        <f>SUM(D31:D39)</f>
        <v>0</v>
      </c>
      <c r="E40" s="21"/>
      <c r="F40" s="49">
        <f>SUM(F31:F39)</f>
        <v>0</v>
      </c>
      <c r="G40" s="21"/>
      <c r="H40" s="49">
        <f>IF((B40+D40+F40)=SUM(H31:H39),F40+D40+B40,"Cross Add Error")</f>
        <v>6842.88</v>
      </c>
      <c r="I40" s="22"/>
      <c r="J40" s="49">
        <f>SUM(J31:J39)</f>
        <v>1000</v>
      </c>
    </row>
    <row r="41" spans="1:10" customFormat="1" ht="14.5" thickTop="1" x14ac:dyDescent="0.3">
      <c r="A41" s="104"/>
      <c r="B41" s="78"/>
      <c r="C41" s="30"/>
      <c r="D41" s="27"/>
      <c r="E41" s="30"/>
      <c r="F41" s="30"/>
      <c r="G41" s="30"/>
      <c r="H41" s="30"/>
      <c r="I41" s="30"/>
      <c r="J41" s="30"/>
    </row>
    <row r="42" spans="1:10" customFormat="1" ht="28" x14ac:dyDescent="0.25">
      <c r="A42" s="105" t="s">
        <v>48</v>
      </c>
      <c r="B42" s="106"/>
      <c r="C42" s="8"/>
      <c r="D42" s="8"/>
      <c r="E42" s="8"/>
      <c r="F42" s="8"/>
      <c r="G42" s="8"/>
      <c r="H42" s="8"/>
      <c r="I42" s="9"/>
      <c r="J42" s="1"/>
    </row>
    <row r="43" spans="1:10" customFormat="1" ht="14" x14ac:dyDescent="0.25">
      <c r="A43" s="105"/>
      <c r="B43" s="29">
        <v>0</v>
      </c>
      <c r="C43" s="8"/>
      <c r="D43" s="29">
        <v>0</v>
      </c>
      <c r="E43" s="8"/>
      <c r="F43" s="29">
        <v>0</v>
      </c>
      <c r="G43" s="8"/>
      <c r="H43" s="48">
        <f>B43+D43+F43</f>
        <v>0</v>
      </c>
      <c r="I43" s="9"/>
      <c r="J43" s="72"/>
    </row>
    <row r="44" spans="1:10" customFormat="1" x14ac:dyDescent="0.25">
      <c r="A44" s="101"/>
      <c r="B44" s="29">
        <v>0</v>
      </c>
      <c r="C44" s="20"/>
      <c r="D44" s="29">
        <v>0</v>
      </c>
      <c r="E44" s="21"/>
      <c r="F44" s="29">
        <v>0</v>
      </c>
      <c r="G44" s="21"/>
      <c r="H44" s="48">
        <f>B44+D44+F44</f>
        <v>0</v>
      </c>
      <c r="I44" s="22"/>
      <c r="J44" s="19"/>
    </row>
    <row r="45" spans="1:10" customFormat="1" ht="16" thickBot="1" x14ac:dyDescent="0.3">
      <c r="A45" s="25" t="s">
        <v>28</v>
      </c>
      <c r="B45" s="77">
        <f>SUM(B43:B44)</f>
        <v>0</v>
      </c>
      <c r="C45" s="8"/>
      <c r="D45" s="77">
        <f>SUM(D43:D44)</f>
        <v>0</v>
      </c>
      <c r="E45" s="8"/>
      <c r="F45" s="77">
        <f>SUM(F43:F44)</f>
        <v>0</v>
      </c>
      <c r="G45" s="8"/>
      <c r="H45" s="49">
        <f>IF((B45+D45+F45)=SUM(H43:H44),F45+D45+B45,"Cross Add Error")</f>
        <v>0</v>
      </c>
      <c r="I45" s="8"/>
      <c r="J45" s="77">
        <f>J44</f>
        <v>0</v>
      </c>
    </row>
    <row r="46" spans="1:10" customFormat="1" ht="14" thickTop="1" thickBot="1" x14ac:dyDescent="0.35">
      <c r="A46" s="1"/>
      <c r="B46" s="79"/>
      <c r="C46" s="1"/>
      <c r="D46" s="68"/>
      <c r="E46" s="1"/>
      <c r="F46" s="68"/>
      <c r="G46" s="1"/>
      <c r="H46" s="68"/>
      <c r="I46" s="1"/>
      <c r="J46" s="1"/>
    </row>
    <row r="47" spans="1:10" customFormat="1" ht="16.5" thickTop="1" thickBot="1" x14ac:dyDescent="0.35">
      <c r="A47" s="87" t="s">
        <v>35</v>
      </c>
      <c r="B47" s="80">
        <f>B40+B45</f>
        <v>6842.88</v>
      </c>
      <c r="C47" s="8"/>
      <c r="D47" s="80">
        <f t="shared" ref="D47:J47" si="2">D40+D45</f>
        <v>0</v>
      </c>
      <c r="E47" s="8"/>
      <c r="F47" s="80">
        <f t="shared" si="2"/>
        <v>0</v>
      </c>
      <c r="G47" s="8"/>
      <c r="H47" s="49">
        <f>IF((B47+D47+F47)=(H40+H45),F47+D47+B47,"Cross Add Error")</f>
        <v>6842.88</v>
      </c>
      <c r="I47" s="8"/>
      <c r="J47" s="80">
        <f t="shared" si="2"/>
        <v>1000</v>
      </c>
    </row>
    <row r="48" spans="1:10" customFormat="1" ht="13.5" thickTop="1" thickBot="1" x14ac:dyDescent="0.3">
      <c r="A48" s="1"/>
      <c r="B48" s="81"/>
      <c r="C48" s="31"/>
      <c r="D48" s="31"/>
      <c r="E48" s="31"/>
      <c r="F48" s="31"/>
      <c r="G48" s="31"/>
      <c r="H48" s="31"/>
      <c r="I48" s="23"/>
      <c r="J48" s="1"/>
    </row>
    <row r="49" spans="1:10" customFormat="1" ht="16.5" thickTop="1" thickBot="1" x14ac:dyDescent="0.35">
      <c r="A49" s="88" t="s">
        <v>30</v>
      </c>
      <c r="B49" s="82">
        <f>+B28-B47</f>
        <v>-4342.88</v>
      </c>
      <c r="C49" s="33"/>
      <c r="D49" s="51">
        <f>+D28-D47</f>
        <v>0</v>
      </c>
      <c r="E49" s="34"/>
      <c r="F49" s="51">
        <f>+F28-F47</f>
        <v>0</v>
      </c>
      <c r="G49" s="34"/>
      <c r="H49" s="51">
        <f>IF((B49+D49+F49)=(+H28-H47),F49+D49+B49,"Cross Add Error")</f>
        <v>-4342.88</v>
      </c>
      <c r="I49" s="23"/>
      <c r="J49" s="51">
        <f>+J28-J47</f>
        <v>1500</v>
      </c>
    </row>
    <row r="50" spans="1:10" customFormat="1" ht="14" x14ac:dyDescent="0.3">
      <c r="A50" s="17" t="s">
        <v>43</v>
      </c>
      <c r="B50" s="83"/>
      <c r="C50" s="33"/>
      <c r="D50" s="36">
        <v>0</v>
      </c>
      <c r="E50" s="34"/>
      <c r="F50" s="37">
        <v>0</v>
      </c>
      <c r="G50" s="34"/>
      <c r="H50" s="48">
        <f>IF(F50+D50+B50=0,0,"Transfer error")</f>
        <v>0</v>
      </c>
      <c r="I50" s="23"/>
      <c r="J50" s="36">
        <v>0</v>
      </c>
    </row>
    <row r="51" spans="1:10" customFormat="1" ht="14.5" thickBot="1" x14ac:dyDescent="0.35">
      <c r="A51" s="17" t="s">
        <v>31</v>
      </c>
      <c r="B51" s="84">
        <v>26280</v>
      </c>
      <c r="C51" s="33"/>
      <c r="D51" s="38">
        <v>0</v>
      </c>
      <c r="E51" s="34"/>
      <c r="F51" s="39">
        <v>0</v>
      </c>
      <c r="G51" s="34"/>
      <c r="H51" s="52">
        <v>26280</v>
      </c>
      <c r="I51" s="23"/>
      <c r="J51" s="38">
        <v>24780</v>
      </c>
    </row>
    <row r="52" spans="1:10" customFormat="1" ht="16.5" thickTop="1" thickBot="1" x14ac:dyDescent="0.35">
      <c r="A52" s="88" t="s">
        <v>3</v>
      </c>
      <c r="B52" s="85">
        <f>+B49+B50+B51</f>
        <v>21937.119999999999</v>
      </c>
      <c r="C52" s="33"/>
      <c r="D52" s="53">
        <f>+D49+D50+D51</f>
        <v>0</v>
      </c>
      <c r="E52" s="34"/>
      <c r="F52" s="53">
        <f>+F49+F50+F51</f>
        <v>0</v>
      </c>
      <c r="G52" s="34"/>
      <c r="H52" s="50">
        <f>IF((B52+D52+F52)=(H49+H50+H51),B52+D52+F52,"Cross Add Error")</f>
        <v>21937.119999999999</v>
      </c>
      <c r="I52" s="23"/>
      <c r="J52" s="53">
        <f>+J49+J50+J51</f>
        <v>26280</v>
      </c>
    </row>
    <row r="53" spans="1:10" customFormat="1" ht="13" thickTop="1" x14ac:dyDescent="0.25">
      <c r="A53" s="1"/>
      <c r="B53" s="69"/>
      <c r="C53" s="1"/>
      <c r="D53" s="1"/>
      <c r="E53" s="1"/>
      <c r="F53" s="1"/>
      <c r="G53" s="1"/>
      <c r="H53" s="1"/>
      <c r="I53" s="1"/>
      <c r="J53" s="1"/>
    </row>
    <row r="55" spans="1:10" s="94" customFormat="1" ht="26.25" customHeight="1" x14ac:dyDescent="0.25">
      <c r="A55" s="90" t="s">
        <v>38</v>
      </c>
      <c r="B55" s="91"/>
      <c r="C55" s="90"/>
      <c r="D55" s="90"/>
      <c r="E55" s="90"/>
      <c r="F55" s="90"/>
      <c r="G55" s="90"/>
      <c r="H55" s="90"/>
      <c r="I55" s="92"/>
      <c r="J55" s="93"/>
    </row>
    <row r="56" spans="1:10" ht="28" x14ac:dyDescent="0.3">
      <c r="A56" s="99" t="s">
        <v>18</v>
      </c>
      <c r="B56" s="136" t="s">
        <v>17</v>
      </c>
      <c r="C56" s="136"/>
      <c r="D56" s="136"/>
      <c r="E56" s="41"/>
      <c r="F56" s="40" t="s">
        <v>4</v>
      </c>
      <c r="H56" s="40" t="s">
        <v>5</v>
      </c>
      <c r="I56" s="23"/>
      <c r="J56" s="40" t="s">
        <v>6</v>
      </c>
    </row>
    <row r="57" spans="1:10" x14ac:dyDescent="0.25">
      <c r="B57" s="137"/>
      <c r="C57" s="137"/>
      <c r="D57" s="137"/>
      <c r="E57" s="42"/>
      <c r="F57" s="35" t="s">
        <v>7</v>
      </c>
      <c r="H57" s="35" t="s">
        <v>7</v>
      </c>
      <c r="I57" s="23"/>
      <c r="J57" s="35" t="s">
        <v>7</v>
      </c>
    </row>
    <row r="58" spans="1:10" ht="20.149999999999999" customHeight="1" x14ac:dyDescent="0.25">
      <c r="A58" s="138" t="s">
        <v>25</v>
      </c>
      <c r="B58" s="139" t="s">
        <v>53</v>
      </c>
      <c r="C58" s="140"/>
      <c r="D58" s="141"/>
      <c r="E58" s="57"/>
      <c r="F58" s="10">
        <v>21312</v>
      </c>
      <c r="G58" s="23"/>
      <c r="H58" s="10">
        <v>0</v>
      </c>
      <c r="I58" s="23"/>
      <c r="J58" s="10">
        <v>0</v>
      </c>
    </row>
    <row r="59" spans="1:10" ht="20.149999999999999" customHeight="1" x14ac:dyDescent="0.25">
      <c r="A59" s="138"/>
      <c r="B59" s="139"/>
      <c r="C59" s="140"/>
      <c r="D59" s="141"/>
      <c r="E59" s="57"/>
      <c r="F59" s="10">
        <v>0</v>
      </c>
      <c r="G59" s="23"/>
      <c r="H59" s="10">
        <v>0</v>
      </c>
      <c r="I59" s="23"/>
      <c r="J59" s="10">
        <v>0</v>
      </c>
    </row>
    <row r="60" spans="1:10" ht="20.149999999999999" customHeight="1" thickBot="1" x14ac:dyDescent="0.3">
      <c r="A60" s="138"/>
      <c r="B60" s="139"/>
      <c r="C60" s="140"/>
      <c r="D60" s="141"/>
      <c r="E60" s="57"/>
      <c r="F60" s="12">
        <v>0</v>
      </c>
      <c r="G60" s="23"/>
      <c r="H60" s="12">
        <v>0</v>
      </c>
      <c r="I60" s="23"/>
      <c r="J60" s="12">
        <v>0</v>
      </c>
    </row>
    <row r="61" spans="1:10" ht="20.149999999999999" customHeight="1" thickTop="1" thickBot="1" x14ac:dyDescent="0.3">
      <c r="B61" s="142" t="s">
        <v>33</v>
      </c>
      <c r="C61" s="142"/>
      <c r="D61" s="142"/>
      <c r="E61" s="89"/>
      <c r="F61" s="54">
        <f>SUM(F58:F60)</f>
        <v>21312</v>
      </c>
      <c r="G61" s="43"/>
      <c r="H61" s="54">
        <f>SUM(H58:H60)</f>
        <v>0</v>
      </c>
      <c r="I61" s="143"/>
      <c r="J61" s="54">
        <f>SUM(J58:J60)</f>
        <v>0</v>
      </c>
    </row>
    <row r="62" spans="1:10" ht="24" customHeight="1" thickTop="1" x14ac:dyDescent="0.25">
      <c r="B62" s="144" t="s">
        <v>8</v>
      </c>
      <c r="C62" s="144"/>
      <c r="D62" s="144"/>
      <c r="E62" s="56"/>
      <c r="F62" s="55" t="str">
        <f>IF(ROUND(F61,0)&lt;&gt;ROUND(B52,0),"Agreement Error","OK")</f>
        <v>Agreement Error</v>
      </c>
      <c r="G62" s="23"/>
      <c r="H62" s="55" t="str">
        <f>IF(ROUND(H61,0)&lt;&gt;ROUND(D52,0),"Agreement Error","OK")</f>
        <v>OK</v>
      </c>
      <c r="I62" s="143"/>
      <c r="J62" s="55" t="str">
        <f>IF(ROUND(J61,0)&lt;&gt;ROUND(F52,0),"Agreement Error","OK")</f>
        <v>OK</v>
      </c>
    </row>
    <row r="63" spans="1:10" ht="30" customHeight="1" x14ac:dyDescent="0.25">
      <c r="B63" s="144"/>
      <c r="C63" s="144"/>
      <c r="D63" s="144"/>
      <c r="E63" s="56"/>
      <c r="F63" s="40" t="s">
        <v>4</v>
      </c>
      <c r="H63" s="40" t="s">
        <v>5</v>
      </c>
      <c r="I63" s="23"/>
      <c r="J63" s="40" t="s">
        <v>6</v>
      </c>
    </row>
    <row r="64" spans="1:10" ht="15" customHeight="1" x14ac:dyDescent="0.3">
      <c r="B64" s="145" t="s">
        <v>44</v>
      </c>
      <c r="C64" s="145"/>
      <c r="D64" s="145"/>
      <c r="E64" s="56"/>
      <c r="F64" s="35" t="s">
        <v>7</v>
      </c>
      <c r="H64" s="35" t="s">
        <v>7</v>
      </c>
      <c r="I64" s="23"/>
      <c r="J64" s="35" t="s">
        <v>7</v>
      </c>
    </row>
    <row r="65" spans="1:10" ht="20.149999999999999" customHeight="1" x14ac:dyDescent="0.25">
      <c r="A65" s="138" t="s">
        <v>24</v>
      </c>
      <c r="B65" s="147" t="s">
        <v>54</v>
      </c>
      <c r="C65" s="147"/>
      <c r="D65" s="147"/>
      <c r="E65" s="59"/>
      <c r="F65" s="58">
        <v>625</v>
      </c>
      <c r="G65" s="23"/>
      <c r="H65" s="58">
        <v>0</v>
      </c>
      <c r="I65" s="23"/>
      <c r="J65" s="58">
        <v>0</v>
      </c>
    </row>
    <row r="66" spans="1:10" ht="20.149999999999999" customHeight="1" x14ac:dyDescent="0.25">
      <c r="A66" s="146"/>
      <c r="B66" s="147"/>
      <c r="C66" s="147"/>
      <c r="D66" s="147"/>
      <c r="E66" s="59"/>
      <c r="F66" s="58">
        <v>0</v>
      </c>
      <c r="G66" s="23"/>
      <c r="H66" s="58">
        <v>0</v>
      </c>
      <c r="I66" s="23"/>
      <c r="J66" s="58">
        <v>0</v>
      </c>
    </row>
    <row r="67" spans="1:10" ht="20.149999999999999" customHeight="1" x14ac:dyDescent="0.25">
      <c r="A67" s="146"/>
      <c r="B67" s="147"/>
      <c r="C67" s="147"/>
      <c r="D67" s="147"/>
      <c r="E67" s="59"/>
      <c r="F67" s="58">
        <v>0</v>
      </c>
      <c r="G67" s="23"/>
      <c r="H67" s="58">
        <v>0</v>
      </c>
      <c r="I67" s="23"/>
      <c r="J67" s="58">
        <v>0</v>
      </c>
    </row>
    <row r="68" spans="1:10" ht="20.149999999999999" customHeight="1" x14ac:dyDescent="0.25">
      <c r="A68" s="146"/>
      <c r="B68" s="147"/>
      <c r="C68" s="147"/>
      <c r="D68" s="147"/>
      <c r="E68" s="59"/>
      <c r="F68" s="58">
        <v>0</v>
      </c>
      <c r="G68" s="23"/>
      <c r="H68" s="58">
        <v>0</v>
      </c>
      <c r="I68" s="23"/>
      <c r="J68" s="58">
        <v>0</v>
      </c>
    </row>
    <row r="69" spans="1:10" ht="20.149999999999999" customHeight="1" x14ac:dyDescent="0.25">
      <c r="A69" s="146"/>
      <c r="B69" s="147"/>
      <c r="C69" s="147"/>
      <c r="D69" s="147"/>
      <c r="E69" s="59"/>
      <c r="F69" s="58">
        <v>0</v>
      </c>
      <c r="G69" s="23"/>
      <c r="H69" s="58">
        <v>0</v>
      </c>
      <c r="I69" s="23"/>
      <c r="J69" s="58">
        <v>0</v>
      </c>
    </row>
    <row r="70" spans="1:10" ht="20.149999999999999" customHeight="1" x14ac:dyDescent="0.25">
      <c r="A70" s="146"/>
      <c r="B70" s="147"/>
      <c r="C70" s="147"/>
      <c r="D70" s="147"/>
      <c r="E70" s="59"/>
      <c r="F70" s="58">
        <v>0</v>
      </c>
      <c r="G70" s="23"/>
      <c r="H70" s="58">
        <v>0</v>
      </c>
      <c r="I70" s="23"/>
      <c r="J70" s="58">
        <v>0</v>
      </c>
    </row>
    <row r="71" spans="1:10" x14ac:dyDescent="0.25">
      <c r="B71" s="148"/>
      <c r="C71" s="148"/>
      <c r="D71" s="148"/>
      <c r="E71" s="22"/>
      <c r="G71" s="143"/>
      <c r="I71" s="143"/>
    </row>
    <row r="72" spans="1:10" ht="23" x14ac:dyDescent="0.3">
      <c r="B72" s="145" t="s">
        <v>44</v>
      </c>
      <c r="C72" s="145"/>
      <c r="D72" s="145"/>
      <c r="E72" s="44"/>
      <c r="F72" s="5" t="s">
        <v>39</v>
      </c>
      <c r="G72" s="143"/>
      <c r="H72" s="5" t="s">
        <v>9</v>
      </c>
      <c r="I72" s="143"/>
      <c r="J72" s="5" t="s">
        <v>10</v>
      </c>
    </row>
    <row r="73" spans="1:10" ht="20.149999999999999" customHeight="1" x14ac:dyDescent="0.25">
      <c r="A73" s="138" t="s">
        <v>23</v>
      </c>
      <c r="B73" s="147"/>
      <c r="C73" s="147"/>
      <c r="D73" s="147"/>
      <c r="E73" s="59"/>
      <c r="F73" s="28"/>
      <c r="G73" s="23"/>
      <c r="H73" s="58">
        <v>0</v>
      </c>
      <c r="I73" s="23"/>
      <c r="J73" s="58">
        <v>0</v>
      </c>
    </row>
    <row r="74" spans="1:10" ht="20.149999999999999" customHeight="1" x14ac:dyDescent="0.25">
      <c r="A74" s="146"/>
      <c r="B74" s="147"/>
      <c r="C74" s="147"/>
      <c r="D74" s="147"/>
      <c r="E74" s="59"/>
      <c r="F74" s="24"/>
      <c r="G74" s="23"/>
      <c r="H74" s="58">
        <v>0</v>
      </c>
      <c r="I74" s="23"/>
      <c r="J74" s="58">
        <v>0</v>
      </c>
    </row>
    <row r="75" spans="1:10" ht="20.149999999999999" customHeight="1" x14ac:dyDescent="0.25">
      <c r="A75" s="146"/>
      <c r="B75" s="147"/>
      <c r="C75" s="147"/>
      <c r="D75" s="147"/>
      <c r="E75" s="59"/>
      <c r="F75" s="24"/>
      <c r="G75" s="23"/>
      <c r="H75" s="58">
        <v>0</v>
      </c>
      <c r="I75" s="23"/>
      <c r="J75" s="58">
        <v>0</v>
      </c>
    </row>
    <row r="76" spans="1:10" ht="20.149999999999999" customHeight="1" x14ac:dyDescent="0.25">
      <c r="A76" s="146"/>
      <c r="B76" s="147"/>
      <c r="C76" s="147"/>
      <c r="D76" s="147"/>
      <c r="E76" s="59"/>
      <c r="F76" s="24"/>
      <c r="G76" s="23"/>
      <c r="H76" s="58">
        <v>0</v>
      </c>
      <c r="I76" s="23"/>
      <c r="J76" s="58">
        <v>0</v>
      </c>
    </row>
    <row r="77" spans="1:10" ht="20.149999999999999" customHeight="1" x14ac:dyDescent="0.25">
      <c r="A77" s="146"/>
      <c r="B77" s="147"/>
      <c r="C77" s="147"/>
      <c r="D77" s="147"/>
      <c r="E77" s="59"/>
      <c r="F77" s="24"/>
      <c r="G77" s="23"/>
      <c r="H77" s="58">
        <v>0</v>
      </c>
      <c r="I77" s="23"/>
      <c r="J77" s="58">
        <v>0</v>
      </c>
    </row>
    <row r="78" spans="1:10" x14ac:dyDescent="0.25">
      <c r="B78" s="149"/>
      <c r="C78" s="149"/>
      <c r="D78" s="149"/>
      <c r="E78" s="23"/>
      <c r="G78" s="23"/>
      <c r="I78" s="23"/>
      <c r="J78" s="35"/>
    </row>
    <row r="79" spans="1:10" ht="23" x14ac:dyDescent="0.3">
      <c r="B79" s="145" t="s">
        <v>44</v>
      </c>
      <c r="C79" s="145"/>
      <c r="D79" s="145"/>
      <c r="E79" s="45"/>
      <c r="F79" s="5" t="s">
        <v>39</v>
      </c>
      <c r="G79" s="23"/>
      <c r="H79" s="5" t="s">
        <v>9</v>
      </c>
      <c r="I79" s="23"/>
      <c r="J79" s="5" t="s">
        <v>10</v>
      </c>
    </row>
    <row r="80" spans="1:10" ht="20.149999999999999" customHeight="1" x14ac:dyDescent="0.25">
      <c r="A80" s="138" t="s">
        <v>41</v>
      </c>
      <c r="B80" s="147" t="s">
        <v>55</v>
      </c>
      <c r="C80" s="147"/>
      <c r="D80" s="147"/>
      <c r="E80" s="59"/>
      <c r="F80" s="24" t="s">
        <v>56</v>
      </c>
      <c r="G80" s="23"/>
      <c r="H80" s="58">
        <v>0</v>
      </c>
      <c r="I80" s="23"/>
      <c r="J80" s="58">
        <v>17795</v>
      </c>
    </row>
    <row r="81" spans="1:10" ht="20.149999999999999" customHeight="1" x14ac:dyDescent="0.25">
      <c r="A81" s="146"/>
      <c r="B81" s="147"/>
      <c r="C81" s="147"/>
      <c r="D81" s="147"/>
      <c r="E81" s="59"/>
      <c r="F81" s="24"/>
      <c r="G81" s="23"/>
      <c r="H81" s="58">
        <v>0</v>
      </c>
      <c r="I81" s="23"/>
      <c r="J81" s="58">
        <v>0</v>
      </c>
    </row>
    <row r="82" spans="1:10" ht="20.149999999999999" customHeight="1" x14ac:dyDescent="0.25">
      <c r="A82" s="146"/>
      <c r="B82" s="147"/>
      <c r="C82" s="147"/>
      <c r="D82" s="147"/>
      <c r="E82" s="59"/>
      <c r="F82" s="24"/>
      <c r="G82" s="23"/>
      <c r="H82" s="58">
        <v>0</v>
      </c>
      <c r="I82" s="23"/>
      <c r="J82" s="58">
        <v>0</v>
      </c>
    </row>
    <row r="83" spans="1:10" ht="20.149999999999999" customHeight="1" x14ac:dyDescent="0.25">
      <c r="A83" s="146"/>
      <c r="B83" s="147"/>
      <c r="C83" s="147"/>
      <c r="D83" s="147"/>
      <c r="E83" s="59"/>
      <c r="F83" s="24"/>
      <c r="G83" s="23"/>
      <c r="H83" s="58">
        <v>0</v>
      </c>
      <c r="I83" s="23"/>
      <c r="J83" s="58">
        <v>0</v>
      </c>
    </row>
    <row r="84" spans="1:10" ht="20.149999999999999" customHeight="1" x14ac:dyDescent="0.25">
      <c r="A84" s="146"/>
      <c r="B84" s="147"/>
      <c r="C84" s="147"/>
      <c r="D84" s="147"/>
      <c r="E84" s="59"/>
      <c r="F84" s="24"/>
      <c r="G84" s="23"/>
      <c r="H84" s="58">
        <v>0</v>
      </c>
      <c r="I84" s="23"/>
      <c r="J84" s="58">
        <v>0</v>
      </c>
    </row>
    <row r="85" spans="1:10" ht="20.149999999999999" customHeight="1" x14ac:dyDescent="0.25">
      <c r="A85" s="146"/>
      <c r="B85" s="147"/>
      <c r="C85" s="147"/>
      <c r="D85" s="147"/>
      <c r="E85" s="59"/>
      <c r="F85" s="24"/>
      <c r="G85" s="23"/>
      <c r="H85" s="58">
        <v>0</v>
      </c>
      <c r="I85" s="23"/>
      <c r="J85" s="58">
        <v>0</v>
      </c>
    </row>
    <row r="86" spans="1:10" ht="20.149999999999999" customHeight="1" x14ac:dyDescent="0.25">
      <c r="A86" s="146"/>
      <c r="B86" s="147"/>
      <c r="C86" s="147"/>
      <c r="D86" s="147"/>
      <c r="E86" s="59"/>
      <c r="F86" s="24"/>
      <c r="G86" s="23"/>
      <c r="H86" s="58">
        <v>0</v>
      </c>
      <c r="I86" s="23"/>
      <c r="J86" s="58">
        <v>0</v>
      </c>
    </row>
    <row r="87" spans="1:10" ht="20.149999999999999" customHeight="1" x14ac:dyDescent="0.25">
      <c r="A87" s="146"/>
      <c r="B87" s="147"/>
      <c r="C87" s="147"/>
      <c r="D87" s="147"/>
      <c r="E87" s="59"/>
      <c r="F87" s="24"/>
      <c r="G87" s="23"/>
      <c r="H87" s="58">
        <v>0</v>
      </c>
      <c r="I87" s="23"/>
      <c r="J87" s="58">
        <v>0</v>
      </c>
    </row>
    <row r="88" spans="1:10" ht="20.149999999999999" customHeight="1" x14ac:dyDescent="0.25">
      <c r="A88" s="146"/>
      <c r="B88" s="147"/>
      <c r="C88" s="147"/>
      <c r="D88" s="147"/>
      <c r="E88" s="59"/>
      <c r="F88" s="24"/>
      <c r="G88" s="23"/>
      <c r="H88" s="58">
        <v>0</v>
      </c>
      <c r="I88" s="23"/>
      <c r="J88" s="58">
        <v>0</v>
      </c>
    </row>
    <row r="89" spans="1:10" ht="10.5" customHeight="1" x14ac:dyDescent="0.25">
      <c r="B89" s="148"/>
      <c r="C89" s="148"/>
      <c r="D89" s="148"/>
      <c r="E89" s="150"/>
      <c r="G89" s="150"/>
      <c r="H89" s="35"/>
      <c r="I89" s="143"/>
      <c r="J89" s="35"/>
    </row>
    <row r="90" spans="1:10" ht="23" x14ac:dyDescent="0.3">
      <c r="B90" s="145" t="s">
        <v>44</v>
      </c>
      <c r="C90" s="145"/>
      <c r="D90" s="145"/>
      <c r="E90" s="150"/>
      <c r="F90" s="35" t="s">
        <v>40</v>
      </c>
      <c r="G90" s="150"/>
      <c r="H90" s="35" t="s">
        <v>11</v>
      </c>
      <c r="I90" s="143"/>
      <c r="J90" s="35" t="s">
        <v>12</v>
      </c>
    </row>
    <row r="91" spans="1:10" ht="20.149999999999999" customHeight="1" x14ac:dyDescent="0.25">
      <c r="A91" s="138" t="s">
        <v>26</v>
      </c>
      <c r="B91" s="147"/>
      <c r="C91" s="147"/>
      <c r="D91" s="147"/>
      <c r="E91" s="59"/>
      <c r="F91" s="24"/>
      <c r="G91" s="23"/>
      <c r="H91" s="58" t="s">
        <v>71</v>
      </c>
      <c r="I91" s="23"/>
      <c r="J91" s="60"/>
    </row>
    <row r="92" spans="1:10" ht="20.149999999999999" customHeight="1" x14ac:dyDescent="0.25">
      <c r="A92" s="146"/>
      <c r="B92" s="147"/>
      <c r="C92" s="147"/>
      <c r="D92" s="147"/>
      <c r="E92" s="59"/>
      <c r="F92" s="24"/>
      <c r="G92" s="23"/>
      <c r="H92" s="58">
        <v>0</v>
      </c>
      <c r="I92" s="23"/>
      <c r="J92" s="60"/>
    </row>
    <row r="93" spans="1:10" ht="20.149999999999999" customHeight="1" x14ac:dyDescent="0.25">
      <c r="A93" s="146"/>
      <c r="B93" s="147"/>
      <c r="C93" s="147"/>
      <c r="D93" s="147"/>
      <c r="E93" s="59"/>
      <c r="F93" s="24"/>
      <c r="G93" s="23"/>
      <c r="H93" s="58">
        <v>0</v>
      </c>
      <c r="I93" s="23"/>
      <c r="J93" s="60"/>
    </row>
    <row r="94" spans="1:10" ht="20.149999999999999" customHeight="1" x14ac:dyDescent="0.25">
      <c r="A94" s="146"/>
      <c r="B94" s="147"/>
      <c r="C94" s="147"/>
      <c r="D94" s="147"/>
      <c r="E94" s="59"/>
      <c r="F94" s="24"/>
      <c r="G94" s="23"/>
      <c r="H94" s="58">
        <v>0</v>
      </c>
      <c r="I94" s="23"/>
      <c r="J94" s="60"/>
    </row>
    <row r="95" spans="1:10" ht="20.149999999999999" customHeight="1" x14ac:dyDescent="0.25">
      <c r="A95" s="146"/>
      <c r="B95" s="147"/>
      <c r="C95" s="147"/>
      <c r="D95" s="147"/>
      <c r="E95" s="59"/>
      <c r="F95" s="24"/>
      <c r="G95" s="23"/>
      <c r="H95" s="58">
        <v>0</v>
      </c>
      <c r="I95" s="23"/>
      <c r="J95" s="60"/>
    </row>
    <row r="96" spans="1:10" x14ac:dyDescent="0.25">
      <c r="A96" s="32"/>
      <c r="B96" s="86"/>
      <c r="C96" s="23"/>
      <c r="D96" s="23"/>
      <c r="E96" s="23"/>
      <c r="F96" s="23"/>
      <c r="G96" s="23"/>
      <c r="H96" s="23"/>
      <c r="I96" s="23"/>
    </row>
  </sheetData>
  <mergeCells count="65">
    <mergeCell ref="A91:A95"/>
    <mergeCell ref="B91:D91"/>
    <mergeCell ref="B92:D92"/>
    <mergeCell ref="B93:D93"/>
    <mergeCell ref="B94:D94"/>
    <mergeCell ref="B95:D95"/>
    <mergeCell ref="B89:D89"/>
    <mergeCell ref="E89:E90"/>
    <mergeCell ref="G89:G90"/>
    <mergeCell ref="I89:I90"/>
    <mergeCell ref="B90:D90"/>
    <mergeCell ref="B78:D78"/>
    <mergeCell ref="B79:D79"/>
    <mergeCell ref="A80:A88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71:D71"/>
    <mergeCell ref="G71:G72"/>
    <mergeCell ref="I71:I72"/>
    <mergeCell ref="B72:D72"/>
    <mergeCell ref="A73:A77"/>
    <mergeCell ref="B73:D73"/>
    <mergeCell ref="B74:D74"/>
    <mergeCell ref="B75:D75"/>
    <mergeCell ref="B76:D76"/>
    <mergeCell ref="B77:D77"/>
    <mergeCell ref="A65:A70"/>
    <mergeCell ref="B65:D65"/>
    <mergeCell ref="B66:D66"/>
    <mergeCell ref="B67:D67"/>
    <mergeCell ref="B68:D68"/>
    <mergeCell ref="B69:D69"/>
    <mergeCell ref="B70:D70"/>
    <mergeCell ref="B61:D61"/>
    <mergeCell ref="I61:I62"/>
    <mergeCell ref="B62:D62"/>
    <mergeCell ref="B63:D63"/>
    <mergeCell ref="B64:D64"/>
    <mergeCell ref="H30:I30"/>
    <mergeCell ref="B56:D56"/>
    <mergeCell ref="B57:D57"/>
    <mergeCell ref="A58:A60"/>
    <mergeCell ref="B58:D58"/>
    <mergeCell ref="B59:D59"/>
    <mergeCell ref="B60:D60"/>
    <mergeCell ref="A3:A7"/>
    <mergeCell ref="B3:F3"/>
    <mergeCell ref="G3:H3"/>
    <mergeCell ref="J3:J7"/>
    <mergeCell ref="B4:F4"/>
    <mergeCell ref="G4:H4"/>
    <mergeCell ref="B5:H5"/>
    <mergeCell ref="B6:C7"/>
    <mergeCell ref="D6:E6"/>
    <mergeCell ref="F6:F7"/>
    <mergeCell ref="G6:H6"/>
    <mergeCell ref="D7:E7"/>
    <mergeCell ref="G7:H7"/>
  </mergeCells>
  <printOptions horizontalCentered="1" verticalCentered="1"/>
  <pageMargins left="0.35433070866141736" right="0.31496062992125984" top="0.47244094488188981" bottom="0.47244094488188981" header="0.47244094488188981" footer="0.51181102362204722"/>
  <pageSetup paperSize="9" scale="81" fitToHeight="3" orientation="portrait" r:id="rId1"/>
  <headerFooter alignWithMargins="0">
    <oddFooter>&amp;LCCXX R&amp;P accounts (SS)&amp;C&amp;P&amp;R&amp;D</oddFooter>
  </headerFooter>
  <rowBreaks count="1" manualBreakCount="1">
    <brk id="5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3:J96"/>
  <sheetViews>
    <sheetView topLeftCell="A21" zoomScale="70" zoomScaleNormal="70" workbookViewId="0">
      <selection activeCell="H51" sqref="H51"/>
    </sheetView>
  </sheetViews>
  <sheetFormatPr defaultColWidth="9.08984375" defaultRowHeight="12.5" x14ac:dyDescent="0.25"/>
  <cols>
    <col min="1" max="1" width="31.6328125" style="1" customWidth="1"/>
    <col min="2" max="2" width="15.453125" style="69" customWidth="1"/>
    <col min="3" max="3" width="1.6328125" style="1" customWidth="1"/>
    <col min="4" max="4" width="15.453125" style="1" customWidth="1"/>
    <col min="5" max="5" width="1.54296875" style="1" customWidth="1"/>
    <col min="6" max="6" width="15.453125" style="1" customWidth="1"/>
    <col min="7" max="7" width="1.453125" style="1" customWidth="1"/>
    <col min="8" max="8" width="15.453125" style="1" customWidth="1"/>
    <col min="9" max="9" width="1.54296875" style="1" customWidth="1"/>
    <col min="10" max="10" width="14.6328125" style="1" customWidth="1"/>
    <col min="11" max="16384" width="9.08984375" style="1"/>
  </cols>
  <sheetData>
    <row r="3" spans="1:10" ht="12.75" customHeight="1" x14ac:dyDescent="0.25">
      <c r="A3" s="109"/>
      <c r="B3" s="110" t="s">
        <v>13</v>
      </c>
      <c r="C3" s="111"/>
      <c r="D3" s="111"/>
      <c r="E3" s="111"/>
      <c r="F3" s="111"/>
      <c r="G3" s="112" t="s">
        <v>32</v>
      </c>
      <c r="H3" s="113"/>
      <c r="J3" s="114"/>
    </row>
    <row r="4" spans="1:10" ht="15" customHeight="1" x14ac:dyDescent="0.25">
      <c r="A4" s="109"/>
      <c r="B4" s="117" t="s">
        <v>49</v>
      </c>
      <c r="C4" s="118"/>
      <c r="D4" s="118"/>
      <c r="E4" s="118"/>
      <c r="F4" s="118"/>
      <c r="G4" s="119">
        <v>304785</v>
      </c>
      <c r="H4" s="120"/>
      <c r="J4" s="115"/>
    </row>
    <row r="5" spans="1:10" ht="24" customHeight="1" x14ac:dyDescent="0.25">
      <c r="A5" s="109"/>
      <c r="B5" s="121" t="s">
        <v>37</v>
      </c>
      <c r="C5" s="122"/>
      <c r="D5" s="122"/>
      <c r="E5" s="122"/>
      <c r="F5" s="122"/>
      <c r="G5" s="122"/>
      <c r="H5" s="122"/>
      <c r="J5" s="115"/>
    </row>
    <row r="6" spans="1:10" ht="14.25" customHeight="1" x14ac:dyDescent="0.25">
      <c r="A6" s="109"/>
      <c r="B6" s="123" t="s">
        <v>42</v>
      </c>
      <c r="C6" s="124"/>
      <c r="D6" s="127" t="s">
        <v>14</v>
      </c>
      <c r="E6" s="128"/>
      <c r="F6" s="129" t="s">
        <v>15</v>
      </c>
      <c r="G6" s="127" t="s">
        <v>16</v>
      </c>
      <c r="H6" s="128"/>
      <c r="J6" s="115"/>
    </row>
    <row r="7" spans="1:10" ht="16.5" customHeight="1" x14ac:dyDescent="0.25">
      <c r="A7" s="109"/>
      <c r="B7" s="125"/>
      <c r="C7" s="126"/>
      <c r="D7" s="131">
        <v>44287</v>
      </c>
      <c r="E7" s="132"/>
      <c r="F7" s="130"/>
      <c r="G7" s="133">
        <v>44651</v>
      </c>
      <c r="H7" s="134"/>
      <c r="J7" s="116"/>
    </row>
    <row r="8" spans="1:10" x14ac:dyDescent="0.25">
      <c r="H8" s="96"/>
    </row>
    <row r="9" spans="1:10" customFormat="1" ht="20" x14ac:dyDescent="0.4">
      <c r="A9" s="95" t="s">
        <v>36</v>
      </c>
      <c r="B9" s="98"/>
      <c r="C9" s="95"/>
      <c r="D9" s="95"/>
      <c r="E9" s="95"/>
      <c r="F9" s="95"/>
      <c r="G9" s="95"/>
      <c r="H9" s="95"/>
      <c r="I9" s="64"/>
      <c r="J9" s="65"/>
    </row>
    <row r="10" spans="1:10" customFormat="1" ht="28" x14ac:dyDescent="0.3">
      <c r="A10" s="97"/>
      <c r="B10" s="2" t="s">
        <v>0</v>
      </c>
      <c r="C10" s="2"/>
      <c r="D10" s="2" t="s">
        <v>1</v>
      </c>
      <c r="E10" s="2"/>
      <c r="F10" s="2" t="s">
        <v>20</v>
      </c>
      <c r="G10" s="2"/>
      <c r="H10" s="2" t="s">
        <v>21</v>
      </c>
      <c r="I10" s="3"/>
      <c r="J10" s="61" t="s">
        <v>27</v>
      </c>
    </row>
    <row r="11" spans="1:10" customFormat="1" ht="23" x14ac:dyDescent="0.3">
      <c r="A11" s="4"/>
      <c r="B11" s="70" t="s">
        <v>46</v>
      </c>
      <c r="C11" s="6"/>
      <c r="D11" s="5" t="s">
        <v>2</v>
      </c>
      <c r="E11" s="6"/>
      <c r="F11" s="5" t="s">
        <v>2</v>
      </c>
      <c r="G11" s="6"/>
      <c r="H11" s="5" t="s">
        <v>2</v>
      </c>
      <c r="I11" s="7"/>
      <c r="J11" s="5" t="s">
        <v>2</v>
      </c>
    </row>
    <row r="12" spans="1:10" customFormat="1" ht="14" x14ac:dyDescent="0.3">
      <c r="A12" s="62" t="s">
        <v>19</v>
      </c>
      <c r="B12" s="71"/>
      <c r="C12" s="8"/>
      <c r="D12" s="8"/>
      <c r="E12" s="8"/>
      <c r="F12" s="8"/>
      <c r="G12" s="8"/>
      <c r="H12" s="8"/>
      <c r="I12" s="9"/>
      <c r="J12" s="1"/>
    </row>
    <row r="13" spans="1:10" customFormat="1" x14ac:dyDescent="0.25">
      <c r="A13" s="100" t="s">
        <v>61</v>
      </c>
      <c r="B13" s="72"/>
      <c r="C13" s="11"/>
      <c r="D13" s="10">
        <v>0</v>
      </c>
      <c r="E13" s="11"/>
      <c r="F13" s="10">
        <v>0</v>
      </c>
      <c r="G13" s="11"/>
      <c r="H13" s="46">
        <f>F13+D13+B13</f>
        <v>0</v>
      </c>
      <c r="I13" s="7"/>
      <c r="J13" s="107">
        <v>2500</v>
      </c>
    </row>
    <row r="14" spans="1:10" customFormat="1" x14ac:dyDescent="0.25">
      <c r="A14" s="100" t="s">
        <v>62</v>
      </c>
      <c r="B14" s="72"/>
      <c r="C14" s="11"/>
      <c r="D14" s="10">
        <v>0</v>
      </c>
      <c r="E14" s="11"/>
      <c r="F14" s="10">
        <v>0</v>
      </c>
      <c r="G14" s="11"/>
      <c r="H14" s="46">
        <f t="shared" ref="H14:H20" si="0">F14+D14+B14</f>
        <v>0</v>
      </c>
      <c r="I14" s="7"/>
      <c r="J14" s="10">
        <v>1250</v>
      </c>
    </row>
    <row r="15" spans="1:10" customFormat="1" x14ac:dyDescent="0.25">
      <c r="A15" s="100" t="s">
        <v>64</v>
      </c>
      <c r="B15" s="72">
        <v>2500</v>
      </c>
      <c r="C15" s="11"/>
      <c r="D15" s="10">
        <v>0</v>
      </c>
      <c r="E15" s="11"/>
      <c r="F15" s="10">
        <v>0</v>
      </c>
      <c r="G15" s="11"/>
      <c r="H15" s="46">
        <f t="shared" si="0"/>
        <v>2500</v>
      </c>
      <c r="I15" s="7"/>
      <c r="J15" s="10">
        <v>0</v>
      </c>
    </row>
    <row r="16" spans="1:10" customFormat="1" x14ac:dyDescent="0.25">
      <c r="A16" s="100"/>
      <c r="B16" s="72">
        <v>0</v>
      </c>
      <c r="C16" s="11"/>
      <c r="D16" s="10">
        <v>0</v>
      </c>
      <c r="E16" s="11"/>
      <c r="F16" s="10">
        <v>0</v>
      </c>
      <c r="G16" s="11"/>
      <c r="H16" s="46">
        <f t="shared" si="0"/>
        <v>0</v>
      </c>
      <c r="I16" s="7"/>
      <c r="J16" s="10">
        <v>0</v>
      </c>
    </row>
    <row r="17" spans="1:10" customFormat="1" x14ac:dyDescent="0.25">
      <c r="A17" s="100"/>
      <c r="B17" s="72">
        <v>0</v>
      </c>
      <c r="C17" s="11"/>
      <c r="D17" s="10">
        <v>0</v>
      </c>
      <c r="E17" s="11"/>
      <c r="F17" s="10">
        <v>0</v>
      </c>
      <c r="G17" s="11"/>
      <c r="H17" s="46">
        <f t="shared" si="0"/>
        <v>0</v>
      </c>
      <c r="I17" s="7"/>
      <c r="J17" s="10">
        <v>0</v>
      </c>
    </row>
    <row r="18" spans="1:10" customFormat="1" x14ac:dyDescent="0.25">
      <c r="A18" s="100"/>
      <c r="B18" s="72">
        <v>0</v>
      </c>
      <c r="C18" s="11"/>
      <c r="D18" s="10">
        <v>0</v>
      </c>
      <c r="E18" s="11"/>
      <c r="F18" s="10">
        <v>0</v>
      </c>
      <c r="G18" s="11"/>
      <c r="H18" s="46">
        <f t="shared" si="0"/>
        <v>0</v>
      </c>
      <c r="I18" s="7"/>
      <c r="J18" s="10">
        <v>0</v>
      </c>
    </row>
    <row r="19" spans="1:10" customFormat="1" x14ac:dyDescent="0.25">
      <c r="A19" s="100"/>
      <c r="B19" s="72">
        <v>0</v>
      </c>
      <c r="C19" s="11"/>
      <c r="D19" s="10">
        <v>0</v>
      </c>
      <c r="E19" s="11"/>
      <c r="F19" s="10">
        <v>0</v>
      </c>
      <c r="G19" s="11"/>
      <c r="H19" s="46">
        <f t="shared" si="0"/>
        <v>0</v>
      </c>
      <c r="I19" s="7"/>
      <c r="J19" s="10">
        <v>0</v>
      </c>
    </row>
    <row r="20" spans="1:10" customFormat="1" x14ac:dyDescent="0.25">
      <c r="A20" s="100"/>
      <c r="B20" s="72">
        <v>0</v>
      </c>
      <c r="C20" s="11"/>
      <c r="D20" s="10">
        <v>0</v>
      </c>
      <c r="E20" s="11"/>
      <c r="F20" s="10">
        <v>0</v>
      </c>
      <c r="G20" s="11"/>
      <c r="H20" s="46">
        <f t="shared" si="0"/>
        <v>0</v>
      </c>
      <c r="I20" s="7"/>
      <c r="J20" s="10">
        <v>0</v>
      </c>
    </row>
    <row r="21" spans="1:10" customFormat="1" ht="31.5" thickBot="1" x14ac:dyDescent="0.4">
      <c r="A21" s="13" t="s">
        <v>45</v>
      </c>
      <c r="B21" s="73">
        <f>SUM(B13:B20)</f>
        <v>2500</v>
      </c>
      <c r="C21" s="14"/>
      <c r="D21" s="47">
        <f>SUM(D13:D20)</f>
        <v>0</v>
      </c>
      <c r="E21" s="11"/>
      <c r="F21" s="47">
        <f>SUM(F13:F20)</f>
        <v>0</v>
      </c>
      <c r="G21" s="11"/>
      <c r="H21" s="47">
        <f>IF((B21+D21+F21)=SUM(H13:H20),B21+D21+F21,"Cross Add Error")</f>
        <v>2500</v>
      </c>
      <c r="I21" s="7"/>
      <c r="J21" s="47">
        <f>SUM(J13:J20)</f>
        <v>3750</v>
      </c>
    </row>
    <row r="22" spans="1:10" customFormat="1" ht="6.75" customHeight="1" thickTop="1" x14ac:dyDescent="0.25">
      <c r="A22" s="7"/>
      <c r="B22" s="74"/>
      <c r="C22" s="7"/>
      <c r="D22" s="7"/>
      <c r="E22" s="7"/>
      <c r="F22" s="7"/>
      <c r="G22" s="7"/>
      <c r="H22" s="7"/>
      <c r="I22" s="7"/>
      <c r="J22" s="1"/>
    </row>
    <row r="23" spans="1:10" customFormat="1" ht="28" x14ac:dyDescent="0.3">
      <c r="A23" s="102" t="s">
        <v>47</v>
      </c>
      <c r="B23" s="71"/>
      <c r="C23" s="8"/>
      <c r="D23" s="8"/>
      <c r="E23" s="8"/>
      <c r="F23" s="8"/>
      <c r="G23" s="8"/>
      <c r="H23" s="8"/>
      <c r="I23" s="9"/>
      <c r="J23" s="1"/>
    </row>
    <row r="24" spans="1:10" customFormat="1" ht="14" x14ac:dyDescent="0.3">
      <c r="A24" s="102"/>
      <c r="B24" s="72">
        <v>0</v>
      </c>
      <c r="C24" s="8"/>
      <c r="D24" s="72">
        <v>0</v>
      </c>
      <c r="E24" s="8"/>
      <c r="F24" s="72">
        <v>0</v>
      </c>
      <c r="G24" s="8"/>
      <c r="H24" s="46">
        <f>B24+D24+F24</f>
        <v>0</v>
      </c>
      <c r="I24" s="9"/>
      <c r="J24" s="72"/>
    </row>
    <row r="25" spans="1:10" customFormat="1" x14ac:dyDescent="0.25">
      <c r="A25" s="100"/>
      <c r="B25" s="72">
        <v>0</v>
      </c>
      <c r="C25" s="15"/>
      <c r="D25" s="72">
        <v>0</v>
      </c>
      <c r="E25" s="15"/>
      <c r="F25" s="72">
        <v>0</v>
      </c>
      <c r="G25" s="16"/>
      <c r="H25" s="46">
        <f>B25+D25+F25</f>
        <v>0</v>
      </c>
      <c r="I25" s="7"/>
      <c r="J25" s="72">
        <v>0</v>
      </c>
    </row>
    <row r="26" spans="1:10" customFormat="1" ht="16" thickBot="1" x14ac:dyDescent="0.4">
      <c r="A26" s="13" t="s">
        <v>34</v>
      </c>
      <c r="B26" s="73">
        <f>SUM(B24:B25)</f>
        <v>0</v>
      </c>
      <c r="C26" s="8"/>
      <c r="D26" s="73">
        <f>SUM(D24:D25)</f>
        <v>0</v>
      </c>
      <c r="E26" s="8"/>
      <c r="F26" s="73">
        <f>SUM(F24:F25)</f>
        <v>0</v>
      </c>
      <c r="G26" s="8"/>
      <c r="H26" s="47">
        <f>IF((B26+D26+F26)=SUM(H24:H25),B26+D26+F26,"Cross Add Error")</f>
        <v>0</v>
      </c>
      <c r="I26" s="8"/>
      <c r="J26" s="73">
        <f>SUM(J24:J25)</f>
        <v>0</v>
      </c>
    </row>
    <row r="27" spans="1:10" customFormat="1" ht="13.5" thickTop="1" thickBot="1" x14ac:dyDescent="0.3">
      <c r="A27" s="103"/>
      <c r="B27" s="75"/>
      <c r="C27" s="15"/>
      <c r="D27" s="66"/>
      <c r="E27" s="15"/>
      <c r="F27" s="66"/>
      <c r="G27" s="16"/>
      <c r="H27" s="67"/>
      <c r="I27" s="7"/>
      <c r="J27" s="1"/>
    </row>
    <row r="28" spans="1:10" customFormat="1" ht="16.5" thickTop="1" thickBot="1" x14ac:dyDescent="0.4">
      <c r="A28" s="13" t="s">
        <v>29</v>
      </c>
      <c r="B28" s="80">
        <f>B21+B26</f>
        <v>2500</v>
      </c>
      <c r="C28" s="8"/>
      <c r="D28" s="80">
        <f>D21+D26</f>
        <v>0</v>
      </c>
      <c r="E28" s="8"/>
      <c r="F28" s="80">
        <f>F21+F26</f>
        <v>0</v>
      </c>
      <c r="G28" s="8"/>
      <c r="H28" s="47">
        <f>IF((B28+D28+F28)=(H21+H26),B28+D28+F28,"Cross Add Error")</f>
        <v>2500</v>
      </c>
      <c r="I28" s="8"/>
      <c r="J28" s="80">
        <f>J21+J26</f>
        <v>3750</v>
      </c>
    </row>
    <row r="29" spans="1:10" customFormat="1" ht="13" thickTop="1" x14ac:dyDescent="0.25">
      <c r="A29" s="1"/>
      <c r="B29" s="69"/>
      <c r="C29" s="1"/>
      <c r="D29" s="1"/>
      <c r="E29" s="1"/>
      <c r="F29" s="1"/>
      <c r="G29" s="1"/>
      <c r="H29" s="1"/>
      <c r="I29" s="1"/>
      <c r="J29" s="1"/>
    </row>
    <row r="30" spans="1:10" customFormat="1" ht="14" x14ac:dyDescent="0.25">
      <c r="A30" s="63" t="s">
        <v>22</v>
      </c>
      <c r="B30" s="76"/>
      <c r="C30" s="18"/>
      <c r="D30" s="18"/>
      <c r="E30" s="18"/>
      <c r="F30" s="18"/>
      <c r="G30" s="18"/>
      <c r="H30" s="135"/>
      <c r="I30" s="135"/>
      <c r="J30" s="18"/>
    </row>
    <row r="31" spans="1:10" customFormat="1" x14ac:dyDescent="0.25">
      <c r="A31" s="101" t="s">
        <v>59</v>
      </c>
      <c r="B31" s="29"/>
      <c r="C31" s="20"/>
      <c r="D31" s="19">
        <v>0</v>
      </c>
      <c r="E31" s="21"/>
      <c r="F31" s="19">
        <v>0</v>
      </c>
      <c r="G31" s="21"/>
      <c r="H31" s="48">
        <f t="shared" ref="H31:H39" si="1">F31+D31+B31</f>
        <v>0</v>
      </c>
      <c r="I31" s="22"/>
      <c r="J31" s="19">
        <v>1739</v>
      </c>
    </row>
    <row r="32" spans="1:10" customFormat="1" x14ac:dyDescent="0.25">
      <c r="A32" s="101" t="s">
        <v>65</v>
      </c>
      <c r="B32" s="29">
        <v>1000</v>
      </c>
      <c r="C32" s="20"/>
      <c r="D32" s="19">
        <v>0</v>
      </c>
      <c r="E32" s="21"/>
      <c r="F32" s="19">
        <v>0</v>
      </c>
      <c r="G32" s="21"/>
      <c r="H32" s="48">
        <f t="shared" si="1"/>
        <v>1000</v>
      </c>
      <c r="I32" s="22"/>
      <c r="J32" s="19">
        <v>0</v>
      </c>
    </row>
    <row r="33" spans="1:10" customFormat="1" x14ac:dyDescent="0.25">
      <c r="A33" s="101"/>
      <c r="B33" s="29">
        <v>0</v>
      </c>
      <c r="C33" s="20"/>
      <c r="D33" s="19">
        <v>0</v>
      </c>
      <c r="E33" s="21"/>
      <c r="F33" s="19">
        <v>0</v>
      </c>
      <c r="G33" s="21"/>
      <c r="H33" s="48">
        <f t="shared" si="1"/>
        <v>0</v>
      </c>
      <c r="I33" s="22"/>
      <c r="J33" s="19">
        <v>0</v>
      </c>
    </row>
    <row r="34" spans="1:10" customFormat="1" x14ac:dyDescent="0.25">
      <c r="A34" s="101"/>
      <c r="B34" s="29">
        <v>0</v>
      </c>
      <c r="C34" s="20"/>
      <c r="D34" s="19">
        <v>0</v>
      </c>
      <c r="E34" s="21"/>
      <c r="F34" s="19">
        <v>0</v>
      </c>
      <c r="G34" s="21"/>
      <c r="H34" s="48">
        <f t="shared" si="1"/>
        <v>0</v>
      </c>
      <c r="I34" s="22"/>
      <c r="J34" s="19">
        <v>0</v>
      </c>
    </row>
    <row r="35" spans="1:10" customFormat="1" x14ac:dyDescent="0.25">
      <c r="A35" s="101"/>
      <c r="B35" s="29">
        <v>0</v>
      </c>
      <c r="C35" s="20"/>
      <c r="D35" s="19">
        <v>0</v>
      </c>
      <c r="E35" s="21"/>
      <c r="F35" s="19">
        <v>0</v>
      </c>
      <c r="G35" s="21"/>
      <c r="H35" s="48">
        <f t="shared" si="1"/>
        <v>0</v>
      </c>
      <c r="I35" s="22"/>
      <c r="J35" s="19">
        <v>0</v>
      </c>
    </row>
    <row r="36" spans="1:10" customFormat="1" x14ac:dyDescent="0.25">
      <c r="A36" s="101"/>
      <c r="B36" s="29">
        <v>0</v>
      </c>
      <c r="C36" s="20"/>
      <c r="D36" s="19">
        <v>0</v>
      </c>
      <c r="E36" s="21"/>
      <c r="F36" s="19">
        <v>0</v>
      </c>
      <c r="G36" s="21"/>
      <c r="H36" s="48">
        <f t="shared" si="1"/>
        <v>0</v>
      </c>
      <c r="I36" s="22"/>
      <c r="J36" s="19">
        <v>0</v>
      </c>
    </row>
    <row r="37" spans="1:10" customFormat="1" x14ac:dyDescent="0.25">
      <c r="A37" s="101"/>
      <c r="B37" s="29">
        <v>0</v>
      </c>
      <c r="C37" s="20"/>
      <c r="D37" s="19">
        <v>0</v>
      </c>
      <c r="E37" s="21"/>
      <c r="F37" s="19">
        <v>0</v>
      </c>
      <c r="G37" s="21"/>
      <c r="H37" s="48">
        <f t="shared" si="1"/>
        <v>0</v>
      </c>
      <c r="I37" s="22"/>
      <c r="J37" s="19">
        <v>0</v>
      </c>
    </row>
    <row r="38" spans="1:10" customFormat="1" x14ac:dyDescent="0.25">
      <c r="A38" s="101"/>
      <c r="B38" s="29">
        <v>0</v>
      </c>
      <c r="C38" s="20"/>
      <c r="D38" s="19">
        <v>0</v>
      </c>
      <c r="E38" s="21"/>
      <c r="F38" s="19">
        <v>0</v>
      </c>
      <c r="G38" s="21"/>
      <c r="H38" s="48">
        <f t="shared" si="1"/>
        <v>0</v>
      </c>
      <c r="I38" s="22"/>
      <c r="J38" s="19">
        <v>0</v>
      </c>
    </row>
    <row r="39" spans="1:10" customFormat="1" x14ac:dyDescent="0.25">
      <c r="A39" s="101"/>
      <c r="B39" s="29">
        <v>0</v>
      </c>
      <c r="C39" s="20"/>
      <c r="D39" s="19">
        <v>0</v>
      </c>
      <c r="E39" s="21"/>
      <c r="F39" s="19">
        <v>0</v>
      </c>
      <c r="G39" s="21"/>
      <c r="H39" s="48">
        <f t="shared" si="1"/>
        <v>0</v>
      </c>
      <c r="I39" s="22"/>
      <c r="J39" s="19">
        <v>0</v>
      </c>
    </row>
    <row r="40" spans="1:10" customFormat="1" ht="16" thickBot="1" x14ac:dyDescent="0.3">
      <c r="A40" s="25" t="s">
        <v>28</v>
      </c>
      <c r="B40" s="77">
        <f>SUM(B31:B39)</f>
        <v>1000</v>
      </c>
      <c r="C40" s="26"/>
      <c r="D40" s="49">
        <f>SUM(D31:D39)</f>
        <v>0</v>
      </c>
      <c r="E40" s="21"/>
      <c r="F40" s="49">
        <f>SUM(F31:F39)</f>
        <v>0</v>
      </c>
      <c r="G40" s="21"/>
      <c r="H40" s="49">
        <f>IF((B40+D40+F40)=SUM(H31:H39),F40+D40+B40,"Cross Add Error")</f>
        <v>1000</v>
      </c>
      <c r="I40" s="22"/>
      <c r="J40" s="49">
        <f>SUM(J31:J39)</f>
        <v>1739</v>
      </c>
    </row>
    <row r="41" spans="1:10" customFormat="1" ht="14.5" thickTop="1" x14ac:dyDescent="0.3">
      <c r="A41" s="104"/>
      <c r="B41" s="78"/>
      <c r="C41" s="30"/>
      <c r="D41" s="27"/>
      <c r="E41" s="30"/>
      <c r="F41" s="30"/>
      <c r="G41" s="30"/>
      <c r="H41" s="30"/>
      <c r="I41" s="30"/>
      <c r="J41" s="30"/>
    </row>
    <row r="42" spans="1:10" customFormat="1" ht="28" x14ac:dyDescent="0.25">
      <c r="A42" s="105" t="s">
        <v>48</v>
      </c>
      <c r="B42" s="106"/>
      <c r="C42" s="8"/>
      <c r="D42" s="8"/>
      <c r="E42" s="8"/>
      <c r="F42" s="8"/>
      <c r="G42" s="8"/>
      <c r="H42" s="8"/>
      <c r="I42" s="9"/>
      <c r="J42" s="1"/>
    </row>
    <row r="43" spans="1:10" customFormat="1" ht="14" x14ac:dyDescent="0.25">
      <c r="A43" s="105"/>
      <c r="B43" s="29">
        <v>0</v>
      </c>
      <c r="C43" s="8"/>
      <c r="D43" s="29">
        <v>0</v>
      </c>
      <c r="E43" s="8"/>
      <c r="F43" s="29">
        <v>0</v>
      </c>
      <c r="G43" s="8"/>
      <c r="H43" s="48">
        <f>B43+D43+F43</f>
        <v>0</v>
      </c>
      <c r="I43" s="9"/>
      <c r="J43" s="72"/>
    </row>
    <row r="44" spans="1:10" customFormat="1" x14ac:dyDescent="0.25">
      <c r="A44" s="101"/>
      <c r="B44" s="29">
        <v>0</v>
      </c>
      <c r="C44" s="20"/>
      <c r="D44" s="29">
        <v>0</v>
      </c>
      <c r="E44" s="21"/>
      <c r="F44" s="29">
        <v>0</v>
      </c>
      <c r="G44" s="21"/>
      <c r="H44" s="48">
        <f>B44+D44+F44</f>
        <v>0</v>
      </c>
      <c r="I44" s="22"/>
      <c r="J44" s="19"/>
    </row>
    <row r="45" spans="1:10" customFormat="1" ht="16" thickBot="1" x14ac:dyDescent="0.3">
      <c r="A45" s="25" t="s">
        <v>28</v>
      </c>
      <c r="B45" s="77">
        <f>SUM(B43:B44)</f>
        <v>0</v>
      </c>
      <c r="C45" s="8"/>
      <c r="D45" s="77">
        <f>SUM(D43:D44)</f>
        <v>0</v>
      </c>
      <c r="E45" s="8"/>
      <c r="F45" s="77">
        <f>SUM(F43:F44)</f>
        <v>0</v>
      </c>
      <c r="G45" s="8"/>
      <c r="H45" s="49">
        <f>IF((B45+D45+F45)=SUM(H43:H44),F45+D45+B45,"Cross Add Error")</f>
        <v>0</v>
      </c>
      <c r="I45" s="8"/>
      <c r="J45" s="77">
        <f>J44</f>
        <v>0</v>
      </c>
    </row>
    <row r="46" spans="1:10" customFormat="1" ht="14" thickTop="1" thickBot="1" x14ac:dyDescent="0.35">
      <c r="A46" s="1"/>
      <c r="B46" s="79"/>
      <c r="C46" s="1"/>
      <c r="D46" s="68"/>
      <c r="E46" s="1"/>
      <c r="F46" s="68"/>
      <c r="G46" s="1"/>
      <c r="H46" s="68"/>
      <c r="I46" s="1"/>
      <c r="J46" s="1"/>
    </row>
    <row r="47" spans="1:10" customFormat="1" ht="16.5" thickTop="1" thickBot="1" x14ac:dyDescent="0.35">
      <c r="A47" s="87" t="s">
        <v>35</v>
      </c>
      <c r="B47" s="80">
        <f>B40+B45</f>
        <v>1000</v>
      </c>
      <c r="C47" s="8"/>
      <c r="D47" s="80">
        <f t="shared" ref="D47:J47" si="2">D40+D45</f>
        <v>0</v>
      </c>
      <c r="E47" s="8"/>
      <c r="F47" s="80">
        <f t="shared" si="2"/>
        <v>0</v>
      </c>
      <c r="G47" s="8"/>
      <c r="H47" s="49">
        <f>IF((B47+D47+F47)=(H40+H45),F47+D47+B47,"Cross Add Error")</f>
        <v>1000</v>
      </c>
      <c r="I47" s="8"/>
      <c r="J47" s="80">
        <f t="shared" si="2"/>
        <v>1739</v>
      </c>
    </row>
    <row r="48" spans="1:10" customFormat="1" ht="13.5" thickTop="1" thickBot="1" x14ac:dyDescent="0.3">
      <c r="A48" s="1"/>
      <c r="B48" s="81"/>
      <c r="C48" s="31"/>
      <c r="D48" s="31"/>
      <c r="E48" s="31"/>
      <c r="F48" s="31"/>
      <c r="G48" s="31"/>
      <c r="H48" s="31"/>
      <c r="I48" s="23"/>
      <c r="J48" s="1"/>
    </row>
    <row r="49" spans="1:10" customFormat="1" ht="16.5" thickTop="1" thickBot="1" x14ac:dyDescent="0.35">
      <c r="A49" s="88" t="s">
        <v>30</v>
      </c>
      <c r="B49" s="82">
        <f>+B28-B47</f>
        <v>1500</v>
      </c>
      <c r="C49" s="33"/>
      <c r="D49" s="51">
        <f>+D28-D47</f>
        <v>0</v>
      </c>
      <c r="E49" s="34"/>
      <c r="F49" s="51">
        <f>+F28-F47</f>
        <v>0</v>
      </c>
      <c r="G49" s="34"/>
      <c r="H49" s="51">
        <f>IF((B49+D49+F49)=(+H28-H47),F49+D49+B49,"Cross Add Error")</f>
        <v>1500</v>
      </c>
      <c r="I49" s="23"/>
      <c r="J49" s="51">
        <f>+J28-J47</f>
        <v>2011</v>
      </c>
    </row>
    <row r="50" spans="1:10" customFormat="1" ht="14" x14ac:dyDescent="0.3">
      <c r="A50" s="17" t="s">
        <v>43</v>
      </c>
      <c r="B50" s="83"/>
      <c r="C50" s="33"/>
      <c r="D50" s="36">
        <v>0</v>
      </c>
      <c r="E50" s="34"/>
      <c r="F50" s="37">
        <v>0</v>
      </c>
      <c r="G50" s="34"/>
      <c r="H50" s="48">
        <f>IF(F50+D50+B50=0,0,"Transfer error")</f>
        <v>0</v>
      </c>
      <c r="I50" s="23"/>
      <c r="J50" s="36">
        <v>0</v>
      </c>
    </row>
    <row r="51" spans="1:10" customFormat="1" ht="14.5" thickBot="1" x14ac:dyDescent="0.35">
      <c r="A51" s="17" t="s">
        <v>31</v>
      </c>
      <c r="B51" s="84">
        <v>24780</v>
      </c>
      <c r="C51" s="33"/>
      <c r="D51" s="38">
        <v>0</v>
      </c>
      <c r="E51" s="34"/>
      <c r="F51" s="39">
        <v>0</v>
      </c>
      <c r="G51" s="34"/>
      <c r="H51" s="52">
        <v>24780</v>
      </c>
      <c r="I51" s="23"/>
      <c r="J51" s="38">
        <v>22769</v>
      </c>
    </row>
    <row r="52" spans="1:10" customFormat="1" ht="16.5" thickTop="1" thickBot="1" x14ac:dyDescent="0.35">
      <c r="A52" s="88" t="s">
        <v>3</v>
      </c>
      <c r="B52" s="85">
        <f>+B49+B50+B51</f>
        <v>26280</v>
      </c>
      <c r="C52" s="33"/>
      <c r="D52" s="53">
        <f>+D49+D50+D51</f>
        <v>0</v>
      </c>
      <c r="E52" s="34"/>
      <c r="F52" s="53">
        <f>+F49+F50+F51</f>
        <v>0</v>
      </c>
      <c r="G52" s="34"/>
      <c r="H52" s="50">
        <f>IF((B52+D52+F52)=(H49+H50+H51),B52+D52+F52,"Cross Add Error")</f>
        <v>26280</v>
      </c>
      <c r="I52" s="23"/>
      <c r="J52" s="53">
        <f>+J49+J50+J51</f>
        <v>24780</v>
      </c>
    </row>
    <row r="53" spans="1:10" customFormat="1" ht="13" thickTop="1" x14ac:dyDescent="0.25">
      <c r="A53" s="1"/>
      <c r="B53" s="69"/>
      <c r="C53" s="1"/>
      <c r="D53" s="1"/>
      <c r="E53" s="1"/>
      <c r="F53" s="1"/>
      <c r="G53" s="1"/>
      <c r="H53" s="1"/>
      <c r="I53" s="1"/>
      <c r="J53" s="1"/>
    </row>
    <row r="55" spans="1:10" s="94" customFormat="1" ht="26.25" customHeight="1" x14ac:dyDescent="0.25">
      <c r="A55" s="90" t="s">
        <v>38</v>
      </c>
      <c r="B55" s="91"/>
      <c r="C55" s="90"/>
      <c r="D55" s="90"/>
      <c r="E55" s="90"/>
      <c r="F55" s="90"/>
      <c r="G55" s="90"/>
      <c r="H55" s="90"/>
      <c r="I55" s="92"/>
      <c r="J55" s="93"/>
    </row>
    <row r="56" spans="1:10" ht="28" x14ac:dyDescent="0.3">
      <c r="A56" s="99" t="s">
        <v>18</v>
      </c>
      <c r="B56" s="136" t="s">
        <v>17</v>
      </c>
      <c r="C56" s="136"/>
      <c r="D56" s="136"/>
      <c r="E56" s="41"/>
      <c r="F56" s="40" t="s">
        <v>4</v>
      </c>
      <c r="H56" s="40" t="s">
        <v>5</v>
      </c>
      <c r="I56" s="23"/>
      <c r="J56" s="40" t="s">
        <v>6</v>
      </c>
    </row>
    <row r="57" spans="1:10" x14ac:dyDescent="0.25">
      <c r="B57" s="137"/>
      <c r="C57" s="137"/>
      <c r="D57" s="137"/>
      <c r="E57" s="42"/>
      <c r="F57" s="35" t="s">
        <v>7</v>
      </c>
      <c r="H57" s="35" t="s">
        <v>7</v>
      </c>
      <c r="I57" s="23"/>
      <c r="J57" s="35" t="s">
        <v>7</v>
      </c>
    </row>
    <row r="58" spans="1:10" ht="20.149999999999999" customHeight="1" x14ac:dyDescent="0.25">
      <c r="A58" s="138" t="s">
        <v>25</v>
      </c>
      <c r="B58" s="139" t="s">
        <v>53</v>
      </c>
      <c r="C58" s="140"/>
      <c r="D58" s="141"/>
      <c r="E58" s="57"/>
      <c r="F58" s="10">
        <f>625+25530+125</f>
        <v>26280</v>
      </c>
      <c r="G58" s="23"/>
      <c r="H58" s="10">
        <v>0</v>
      </c>
      <c r="I58" s="23"/>
      <c r="J58" s="10">
        <v>0</v>
      </c>
    </row>
    <row r="59" spans="1:10" ht="20.149999999999999" customHeight="1" x14ac:dyDescent="0.25">
      <c r="A59" s="138"/>
      <c r="B59" s="139"/>
      <c r="C59" s="140"/>
      <c r="D59" s="141"/>
      <c r="E59" s="57"/>
      <c r="F59" s="10">
        <v>0</v>
      </c>
      <c r="G59" s="23"/>
      <c r="H59" s="10">
        <v>0</v>
      </c>
      <c r="I59" s="23"/>
      <c r="J59" s="10">
        <v>0</v>
      </c>
    </row>
    <row r="60" spans="1:10" ht="20.149999999999999" customHeight="1" thickBot="1" x14ac:dyDescent="0.3">
      <c r="A60" s="138"/>
      <c r="B60" s="139"/>
      <c r="C60" s="140"/>
      <c r="D60" s="141"/>
      <c r="E60" s="57"/>
      <c r="F60" s="12">
        <v>0</v>
      </c>
      <c r="G60" s="23"/>
      <c r="H60" s="12">
        <v>0</v>
      </c>
      <c r="I60" s="23"/>
      <c r="J60" s="12">
        <v>0</v>
      </c>
    </row>
    <row r="61" spans="1:10" ht="20.149999999999999" customHeight="1" thickTop="1" thickBot="1" x14ac:dyDescent="0.3">
      <c r="B61" s="142" t="s">
        <v>33</v>
      </c>
      <c r="C61" s="142"/>
      <c r="D61" s="142"/>
      <c r="E61" s="89"/>
      <c r="F61" s="54">
        <f>SUM(F58:F60)</f>
        <v>26280</v>
      </c>
      <c r="G61" s="43"/>
      <c r="H61" s="54">
        <f>SUM(H58:H60)</f>
        <v>0</v>
      </c>
      <c r="I61" s="143"/>
      <c r="J61" s="54">
        <f>SUM(J58:J60)</f>
        <v>0</v>
      </c>
    </row>
    <row r="62" spans="1:10" ht="24" customHeight="1" thickTop="1" x14ac:dyDescent="0.25">
      <c r="B62" s="144" t="s">
        <v>8</v>
      </c>
      <c r="C62" s="144"/>
      <c r="D62" s="144"/>
      <c r="E62" s="56"/>
      <c r="F62" s="55" t="str">
        <f>IF(ROUND(F61,0)&lt;&gt;ROUND(B52,0),"Agreement Error","OK")</f>
        <v>OK</v>
      </c>
      <c r="G62" s="23"/>
      <c r="H62" s="55" t="str">
        <f>IF(ROUND(H61,0)&lt;&gt;ROUND(D52,0),"Agreement Error","OK")</f>
        <v>OK</v>
      </c>
      <c r="I62" s="143"/>
      <c r="J62" s="55" t="str">
        <f>IF(ROUND(J61,0)&lt;&gt;ROUND(F52,0),"Agreement Error","OK")</f>
        <v>OK</v>
      </c>
    </row>
    <row r="63" spans="1:10" ht="30" customHeight="1" x14ac:dyDescent="0.25">
      <c r="B63" s="144"/>
      <c r="C63" s="144"/>
      <c r="D63" s="144"/>
      <c r="E63" s="56"/>
      <c r="F63" s="40" t="s">
        <v>4</v>
      </c>
      <c r="H63" s="40" t="s">
        <v>5</v>
      </c>
      <c r="I63" s="23"/>
      <c r="J63" s="40" t="s">
        <v>6</v>
      </c>
    </row>
    <row r="64" spans="1:10" ht="15" customHeight="1" x14ac:dyDescent="0.3">
      <c r="B64" s="145" t="s">
        <v>44</v>
      </c>
      <c r="C64" s="145"/>
      <c r="D64" s="145"/>
      <c r="E64" s="56"/>
      <c r="F64" s="35" t="s">
        <v>7</v>
      </c>
      <c r="H64" s="35" t="s">
        <v>7</v>
      </c>
      <c r="I64" s="23"/>
      <c r="J64" s="35" t="s">
        <v>7</v>
      </c>
    </row>
    <row r="65" spans="1:10" ht="20.149999999999999" customHeight="1" x14ac:dyDescent="0.25">
      <c r="A65" s="138" t="s">
        <v>24</v>
      </c>
      <c r="B65" s="147" t="s">
        <v>54</v>
      </c>
      <c r="C65" s="147"/>
      <c r="D65" s="147"/>
      <c r="E65" s="59"/>
      <c r="F65" s="58">
        <v>625</v>
      </c>
      <c r="G65" s="23"/>
      <c r="H65" s="58">
        <v>0</v>
      </c>
      <c r="I65" s="23"/>
      <c r="J65" s="58">
        <v>0</v>
      </c>
    </row>
    <row r="66" spans="1:10" ht="20.149999999999999" customHeight="1" x14ac:dyDescent="0.25">
      <c r="A66" s="146"/>
      <c r="B66" s="147"/>
      <c r="C66" s="147"/>
      <c r="D66" s="147"/>
      <c r="E66" s="59"/>
      <c r="F66" s="58">
        <v>0</v>
      </c>
      <c r="G66" s="23"/>
      <c r="H66" s="58">
        <v>0</v>
      </c>
      <c r="I66" s="23"/>
      <c r="J66" s="58">
        <v>0</v>
      </c>
    </row>
    <row r="67" spans="1:10" ht="20.149999999999999" customHeight="1" x14ac:dyDescent="0.25">
      <c r="A67" s="146"/>
      <c r="B67" s="147"/>
      <c r="C67" s="147"/>
      <c r="D67" s="147"/>
      <c r="E67" s="59"/>
      <c r="F67" s="58">
        <v>0</v>
      </c>
      <c r="G67" s="23"/>
      <c r="H67" s="58">
        <v>0</v>
      </c>
      <c r="I67" s="23"/>
      <c r="J67" s="58">
        <v>0</v>
      </c>
    </row>
    <row r="68" spans="1:10" ht="20.149999999999999" customHeight="1" x14ac:dyDescent="0.25">
      <c r="A68" s="146"/>
      <c r="B68" s="147"/>
      <c r="C68" s="147"/>
      <c r="D68" s="147"/>
      <c r="E68" s="59"/>
      <c r="F68" s="58">
        <v>0</v>
      </c>
      <c r="G68" s="23"/>
      <c r="H68" s="58">
        <v>0</v>
      </c>
      <c r="I68" s="23"/>
      <c r="J68" s="58">
        <v>0</v>
      </c>
    </row>
    <row r="69" spans="1:10" ht="20.149999999999999" customHeight="1" x14ac:dyDescent="0.25">
      <c r="A69" s="146"/>
      <c r="B69" s="147"/>
      <c r="C69" s="147"/>
      <c r="D69" s="147"/>
      <c r="E69" s="59"/>
      <c r="F69" s="58">
        <v>0</v>
      </c>
      <c r="G69" s="23"/>
      <c r="H69" s="58">
        <v>0</v>
      </c>
      <c r="I69" s="23"/>
      <c r="J69" s="58">
        <v>0</v>
      </c>
    </row>
    <row r="70" spans="1:10" ht="20.149999999999999" customHeight="1" x14ac:dyDescent="0.25">
      <c r="A70" s="146"/>
      <c r="B70" s="147"/>
      <c r="C70" s="147"/>
      <c r="D70" s="147"/>
      <c r="E70" s="59"/>
      <c r="F70" s="58">
        <v>0</v>
      </c>
      <c r="G70" s="23"/>
      <c r="H70" s="58">
        <v>0</v>
      </c>
      <c r="I70" s="23"/>
      <c r="J70" s="58">
        <v>0</v>
      </c>
    </row>
    <row r="71" spans="1:10" x14ac:dyDescent="0.25">
      <c r="B71" s="148"/>
      <c r="C71" s="148"/>
      <c r="D71" s="148"/>
      <c r="E71" s="22"/>
      <c r="G71" s="143"/>
      <c r="I71" s="143"/>
    </row>
    <row r="72" spans="1:10" ht="23" x14ac:dyDescent="0.3">
      <c r="B72" s="145" t="s">
        <v>44</v>
      </c>
      <c r="C72" s="145"/>
      <c r="D72" s="145"/>
      <c r="E72" s="44"/>
      <c r="F72" s="5" t="s">
        <v>39</v>
      </c>
      <c r="G72" s="143"/>
      <c r="H72" s="5" t="s">
        <v>9</v>
      </c>
      <c r="I72" s="143"/>
      <c r="J72" s="5" t="s">
        <v>10</v>
      </c>
    </row>
    <row r="73" spans="1:10" ht="20.149999999999999" customHeight="1" x14ac:dyDescent="0.25">
      <c r="A73" s="138" t="s">
        <v>23</v>
      </c>
      <c r="B73" s="147"/>
      <c r="C73" s="147"/>
      <c r="D73" s="147"/>
      <c r="E73" s="59"/>
      <c r="F73" s="28"/>
      <c r="G73" s="23"/>
      <c r="H73" s="58">
        <v>0</v>
      </c>
      <c r="I73" s="23"/>
      <c r="J73" s="58">
        <v>0</v>
      </c>
    </row>
    <row r="74" spans="1:10" ht="20.149999999999999" customHeight="1" x14ac:dyDescent="0.25">
      <c r="A74" s="146"/>
      <c r="B74" s="147"/>
      <c r="C74" s="147"/>
      <c r="D74" s="147"/>
      <c r="E74" s="59"/>
      <c r="F74" s="24"/>
      <c r="G74" s="23"/>
      <c r="H74" s="58">
        <v>0</v>
      </c>
      <c r="I74" s="23"/>
      <c r="J74" s="58">
        <v>0</v>
      </c>
    </row>
    <row r="75" spans="1:10" ht="20.149999999999999" customHeight="1" x14ac:dyDescent="0.25">
      <c r="A75" s="146"/>
      <c r="B75" s="147"/>
      <c r="C75" s="147"/>
      <c r="D75" s="147"/>
      <c r="E75" s="59"/>
      <c r="F75" s="24"/>
      <c r="G75" s="23"/>
      <c r="H75" s="58">
        <v>0</v>
      </c>
      <c r="I75" s="23"/>
      <c r="J75" s="58">
        <v>0</v>
      </c>
    </row>
    <row r="76" spans="1:10" ht="20.149999999999999" customHeight="1" x14ac:dyDescent="0.25">
      <c r="A76" s="146"/>
      <c r="B76" s="147"/>
      <c r="C76" s="147"/>
      <c r="D76" s="147"/>
      <c r="E76" s="59"/>
      <c r="F76" s="24"/>
      <c r="G76" s="23"/>
      <c r="H76" s="58">
        <v>0</v>
      </c>
      <c r="I76" s="23"/>
      <c r="J76" s="58">
        <v>0</v>
      </c>
    </row>
    <row r="77" spans="1:10" ht="20.149999999999999" customHeight="1" x14ac:dyDescent="0.25">
      <c r="A77" s="146"/>
      <c r="B77" s="147"/>
      <c r="C77" s="147"/>
      <c r="D77" s="147"/>
      <c r="E77" s="59"/>
      <c r="F77" s="24"/>
      <c r="G77" s="23"/>
      <c r="H77" s="58">
        <v>0</v>
      </c>
      <c r="I77" s="23"/>
      <c r="J77" s="58">
        <v>0</v>
      </c>
    </row>
    <row r="78" spans="1:10" x14ac:dyDescent="0.25">
      <c r="B78" s="149"/>
      <c r="C78" s="149"/>
      <c r="D78" s="149"/>
      <c r="E78" s="23"/>
      <c r="G78" s="23"/>
      <c r="I78" s="23"/>
      <c r="J78" s="35"/>
    </row>
    <row r="79" spans="1:10" ht="23" x14ac:dyDescent="0.3">
      <c r="B79" s="145" t="s">
        <v>44</v>
      </c>
      <c r="C79" s="145"/>
      <c r="D79" s="145"/>
      <c r="E79" s="45"/>
      <c r="F79" s="5" t="s">
        <v>39</v>
      </c>
      <c r="G79" s="23"/>
      <c r="H79" s="5" t="s">
        <v>9</v>
      </c>
      <c r="I79" s="23"/>
      <c r="J79" s="5" t="s">
        <v>10</v>
      </c>
    </row>
    <row r="80" spans="1:10" ht="20.149999999999999" customHeight="1" x14ac:dyDescent="0.25">
      <c r="A80" s="138" t="s">
        <v>41</v>
      </c>
      <c r="B80" s="147" t="s">
        <v>55</v>
      </c>
      <c r="C80" s="147"/>
      <c r="D80" s="147"/>
      <c r="E80" s="59"/>
      <c r="F80" s="24" t="s">
        <v>56</v>
      </c>
      <c r="G80" s="23"/>
      <c r="H80" s="58">
        <v>0</v>
      </c>
      <c r="I80" s="23"/>
      <c r="J80" s="58">
        <v>17795</v>
      </c>
    </row>
    <row r="81" spans="1:10" ht="20.149999999999999" customHeight="1" x14ac:dyDescent="0.25">
      <c r="A81" s="146"/>
      <c r="B81" s="147"/>
      <c r="C81" s="147"/>
      <c r="D81" s="147"/>
      <c r="E81" s="59"/>
      <c r="F81" s="24"/>
      <c r="G81" s="23"/>
      <c r="H81" s="58">
        <v>0</v>
      </c>
      <c r="I81" s="23"/>
      <c r="J81" s="58">
        <v>0</v>
      </c>
    </row>
    <row r="82" spans="1:10" ht="20.149999999999999" customHeight="1" x14ac:dyDescent="0.25">
      <c r="A82" s="146"/>
      <c r="B82" s="147"/>
      <c r="C82" s="147"/>
      <c r="D82" s="147"/>
      <c r="E82" s="59"/>
      <c r="F82" s="24"/>
      <c r="G82" s="23"/>
      <c r="H82" s="58">
        <v>0</v>
      </c>
      <c r="I82" s="23"/>
      <c r="J82" s="58">
        <v>0</v>
      </c>
    </row>
    <row r="83" spans="1:10" ht="20.149999999999999" customHeight="1" x14ac:dyDescent="0.25">
      <c r="A83" s="146"/>
      <c r="B83" s="147"/>
      <c r="C83" s="147"/>
      <c r="D83" s="147"/>
      <c r="E83" s="59"/>
      <c r="F83" s="24"/>
      <c r="G83" s="23"/>
      <c r="H83" s="58">
        <v>0</v>
      </c>
      <c r="I83" s="23"/>
      <c r="J83" s="58">
        <v>0</v>
      </c>
    </row>
    <row r="84" spans="1:10" ht="20.149999999999999" customHeight="1" x14ac:dyDescent="0.25">
      <c r="A84" s="146"/>
      <c r="B84" s="147"/>
      <c r="C84" s="147"/>
      <c r="D84" s="147"/>
      <c r="E84" s="59"/>
      <c r="F84" s="24"/>
      <c r="G84" s="23"/>
      <c r="H84" s="58">
        <v>0</v>
      </c>
      <c r="I84" s="23"/>
      <c r="J84" s="58">
        <v>0</v>
      </c>
    </row>
    <row r="85" spans="1:10" ht="20.149999999999999" customHeight="1" x14ac:dyDescent="0.25">
      <c r="A85" s="146"/>
      <c r="B85" s="147"/>
      <c r="C85" s="147"/>
      <c r="D85" s="147"/>
      <c r="E85" s="59"/>
      <c r="F85" s="24"/>
      <c r="G85" s="23"/>
      <c r="H85" s="58">
        <v>0</v>
      </c>
      <c r="I85" s="23"/>
      <c r="J85" s="58">
        <v>0</v>
      </c>
    </row>
    <row r="86" spans="1:10" ht="20.149999999999999" customHeight="1" x14ac:dyDescent="0.25">
      <c r="A86" s="146"/>
      <c r="B86" s="147"/>
      <c r="C86" s="147"/>
      <c r="D86" s="147"/>
      <c r="E86" s="59"/>
      <c r="F86" s="24"/>
      <c r="G86" s="23"/>
      <c r="H86" s="58">
        <v>0</v>
      </c>
      <c r="I86" s="23"/>
      <c r="J86" s="58">
        <v>0</v>
      </c>
    </row>
    <row r="87" spans="1:10" ht="20.149999999999999" customHeight="1" x14ac:dyDescent="0.25">
      <c r="A87" s="146"/>
      <c r="B87" s="147"/>
      <c r="C87" s="147"/>
      <c r="D87" s="147"/>
      <c r="E87" s="59"/>
      <c r="F87" s="24"/>
      <c r="G87" s="23"/>
      <c r="H87" s="58">
        <v>0</v>
      </c>
      <c r="I87" s="23"/>
      <c r="J87" s="58">
        <v>0</v>
      </c>
    </row>
    <row r="88" spans="1:10" ht="20.149999999999999" customHeight="1" x14ac:dyDescent="0.25">
      <c r="A88" s="146"/>
      <c r="B88" s="147"/>
      <c r="C88" s="147"/>
      <c r="D88" s="147"/>
      <c r="E88" s="59"/>
      <c r="F88" s="24"/>
      <c r="G88" s="23"/>
      <c r="H88" s="58">
        <v>0</v>
      </c>
      <c r="I88" s="23"/>
      <c r="J88" s="58">
        <v>0</v>
      </c>
    </row>
    <row r="89" spans="1:10" ht="10.5" customHeight="1" x14ac:dyDescent="0.25">
      <c r="B89" s="148"/>
      <c r="C89" s="148"/>
      <c r="D89" s="148"/>
      <c r="E89" s="150"/>
      <c r="G89" s="150"/>
      <c r="H89" s="35"/>
      <c r="I89" s="143"/>
      <c r="J89" s="35"/>
    </row>
    <row r="90" spans="1:10" ht="23" x14ac:dyDescent="0.3">
      <c r="B90" s="145" t="s">
        <v>44</v>
      </c>
      <c r="C90" s="145"/>
      <c r="D90" s="145"/>
      <c r="E90" s="150"/>
      <c r="F90" s="35" t="s">
        <v>40</v>
      </c>
      <c r="G90" s="150"/>
      <c r="H90" s="35" t="s">
        <v>11</v>
      </c>
      <c r="I90" s="143"/>
      <c r="J90" s="35" t="s">
        <v>12</v>
      </c>
    </row>
    <row r="91" spans="1:10" ht="20.149999999999999" customHeight="1" x14ac:dyDescent="0.25">
      <c r="A91" s="138" t="s">
        <v>26</v>
      </c>
      <c r="B91" s="147" t="s">
        <v>66</v>
      </c>
      <c r="C91" s="147"/>
      <c r="D91" s="147"/>
      <c r="E91" s="59"/>
      <c r="F91" s="24"/>
      <c r="G91" s="23"/>
      <c r="H91" s="58">
        <v>192.03</v>
      </c>
      <c r="I91" s="23"/>
      <c r="J91" s="60"/>
    </row>
    <row r="92" spans="1:10" ht="20.149999999999999" customHeight="1" x14ac:dyDescent="0.25">
      <c r="A92" s="146"/>
      <c r="B92" s="147"/>
      <c r="C92" s="147"/>
      <c r="D92" s="147"/>
      <c r="E92" s="59"/>
      <c r="F92" s="24"/>
      <c r="G92" s="23"/>
      <c r="H92" s="58">
        <v>0</v>
      </c>
      <c r="I92" s="23"/>
      <c r="J92" s="60"/>
    </row>
    <row r="93" spans="1:10" ht="20.149999999999999" customHeight="1" x14ac:dyDescent="0.25">
      <c r="A93" s="146"/>
      <c r="B93" s="147"/>
      <c r="C93" s="147"/>
      <c r="D93" s="147"/>
      <c r="E93" s="59"/>
      <c r="F93" s="24"/>
      <c r="G93" s="23"/>
      <c r="H93" s="58">
        <v>0</v>
      </c>
      <c r="I93" s="23"/>
      <c r="J93" s="60"/>
    </row>
    <row r="94" spans="1:10" ht="20.149999999999999" customHeight="1" x14ac:dyDescent="0.25">
      <c r="A94" s="146"/>
      <c r="B94" s="147"/>
      <c r="C94" s="147"/>
      <c r="D94" s="147"/>
      <c r="E94" s="59"/>
      <c r="F94" s="24"/>
      <c r="G94" s="23"/>
      <c r="H94" s="58">
        <v>0</v>
      </c>
      <c r="I94" s="23"/>
      <c r="J94" s="60"/>
    </row>
    <row r="95" spans="1:10" ht="20.149999999999999" customHeight="1" x14ac:dyDescent="0.25">
      <c r="A95" s="146"/>
      <c r="B95" s="147"/>
      <c r="C95" s="147"/>
      <c r="D95" s="147"/>
      <c r="E95" s="59"/>
      <c r="F95" s="24"/>
      <c r="G95" s="23"/>
      <c r="H95" s="58">
        <v>0</v>
      </c>
      <c r="I95" s="23"/>
      <c r="J95" s="60"/>
    </row>
    <row r="96" spans="1:10" x14ac:dyDescent="0.25">
      <c r="A96" s="32"/>
      <c r="B96" s="86"/>
      <c r="C96" s="23"/>
      <c r="D96" s="23"/>
      <c r="E96" s="23"/>
      <c r="F96" s="23"/>
      <c r="G96" s="23"/>
      <c r="H96" s="23"/>
      <c r="I96" s="23"/>
    </row>
  </sheetData>
  <mergeCells count="65">
    <mergeCell ref="A3:A7"/>
    <mergeCell ref="B3:F3"/>
    <mergeCell ref="G3:H3"/>
    <mergeCell ref="J3:J7"/>
    <mergeCell ref="B4:F4"/>
    <mergeCell ref="G4:H4"/>
    <mergeCell ref="B5:H5"/>
    <mergeCell ref="B6:C7"/>
    <mergeCell ref="D6:E6"/>
    <mergeCell ref="F6:F7"/>
    <mergeCell ref="I61:I62"/>
    <mergeCell ref="B62:D62"/>
    <mergeCell ref="G6:H6"/>
    <mergeCell ref="D7:E7"/>
    <mergeCell ref="G7:H7"/>
    <mergeCell ref="H30:I30"/>
    <mergeCell ref="B56:D56"/>
    <mergeCell ref="B57:D57"/>
    <mergeCell ref="A58:A60"/>
    <mergeCell ref="B58:D58"/>
    <mergeCell ref="B59:D59"/>
    <mergeCell ref="B60:D60"/>
    <mergeCell ref="B61:D61"/>
    <mergeCell ref="B63:D63"/>
    <mergeCell ref="B64:D64"/>
    <mergeCell ref="A65:A70"/>
    <mergeCell ref="B65:D65"/>
    <mergeCell ref="B66:D66"/>
    <mergeCell ref="B67:D67"/>
    <mergeCell ref="B68:D68"/>
    <mergeCell ref="B69:D69"/>
    <mergeCell ref="B70:D70"/>
    <mergeCell ref="B71:D71"/>
    <mergeCell ref="G71:G72"/>
    <mergeCell ref="I71:I72"/>
    <mergeCell ref="B72:D72"/>
    <mergeCell ref="A73:A77"/>
    <mergeCell ref="B73:D73"/>
    <mergeCell ref="B74:D74"/>
    <mergeCell ref="B75:D75"/>
    <mergeCell ref="B76:D76"/>
    <mergeCell ref="B77:D77"/>
    <mergeCell ref="I89:I90"/>
    <mergeCell ref="B90:D90"/>
    <mergeCell ref="B78:D78"/>
    <mergeCell ref="B79:D79"/>
    <mergeCell ref="A80:A88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E89:E90"/>
    <mergeCell ref="G89:G90"/>
    <mergeCell ref="A91:A95"/>
    <mergeCell ref="B91:D91"/>
    <mergeCell ref="B92:D92"/>
    <mergeCell ref="B93:D93"/>
    <mergeCell ref="B94:D94"/>
    <mergeCell ref="B95:D95"/>
  </mergeCells>
  <printOptions horizontalCentered="1" verticalCentered="1"/>
  <pageMargins left="0.35433070866141736" right="0.31496062992125984" top="0.47244094488188981" bottom="0.47244094488188981" header="0.47244094488188981" footer="0.51181102362204722"/>
  <pageSetup paperSize="9" scale="81" fitToHeight="3" orientation="portrait" r:id="rId1"/>
  <headerFooter alignWithMargins="0">
    <oddFooter>&amp;LCCXX R&amp;P accounts (SS)&amp;C&amp;P&amp;R&amp;D</oddFooter>
  </headerFooter>
  <rowBreaks count="1" manualBreakCount="1">
    <brk id="5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3:N98"/>
  <sheetViews>
    <sheetView zoomScale="75" zoomScaleNormal="85" workbookViewId="0">
      <selection activeCell="A31" sqref="A31"/>
    </sheetView>
  </sheetViews>
  <sheetFormatPr defaultColWidth="9.08984375" defaultRowHeight="12.5" x14ac:dyDescent="0.25"/>
  <cols>
    <col min="1" max="1" width="31.6328125" style="1" customWidth="1"/>
    <col min="2" max="2" width="52.54296875" style="69" bestFit="1" customWidth="1"/>
    <col min="3" max="3" width="1.6328125" style="1" customWidth="1"/>
    <col min="4" max="4" width="15.453125" style="1" customWidth="1"/>
    <col min="5" max="5" width="1.54296875" style="1" customWidth="1"/>
    <col min="6" max="6" width="15.453125" style="1" customWidth="1"/>
    <col min="7" max="7" width="1.453125" style="1" customWidth="1"/>
    <col min="8" max="8" width="15.453125" style="1" customWidth="1"/>
    <col min="9" max="9" width="1.54296875" style="1" customWidth="1"/>
    <col min="10" max="10" width="14.6328125" style="1" customWidth="1"/>
    <col min="11" max="16384" width="9.08984375" style="1"/>
  </cols>
  <sheetData>
    <row r="3" spans="1:10" ht="12.75" customHeight="1" x14ac:dyDescent="0.25">
      <c r="A3" s="109"/>
      <c r="B3" s="110" t="s">
        <v>13</v>
      </c>
      <c r="C3" s="111"/>
      <c r="D3" s="111"/>
      <c r="E3" s="111"/>
      <c r="F3" s="111"/>
      <c r="G3" s="112" t="s">
        <v>32</v>
      </c>
      <c r="H3" s="113"/>
      <c r="J3" s="114"/>
    </row>
    <row r="4" spans="1:10" ht="15" customHeight="1" x14ac:dyDescent="0.25">
      <c r="A4" s="109"/>
      <c r="B4" s="117" t="s">
        <v>49</v>
      </c>
      <c r="C4" s="118"/>
      <c r="D4" s="118"/>
      <c r="E4" s="118"/>
      <c r="F4" s="118"/>
      <c r="G4" s="119">
        <v>304785</v>
      </c>
      <c r="H4" s="120"/>
      <c r="J4" s="115"/>
    </row>
    <row r="5" spans="1:10" ht="24" customHeight="1" x14ac:dyDescent="0.25">
      <c r="A5" s="109"/>
      <c r="B5" s="121" t="s">
        <v>37</v>
      </c>
      <c r="C5" s="122"/>
      <c r="D5" s="122"/>
      <c r="E5" s="122"/>
      <c r="F5" s="122"/>
      <c r="G5" s="122"/>
      <c r="H5" s="122"/>
      <c r="J5" s="115"/>
    </row>
    <row r="6" spans="1:10" ht="14.25" customHeight="1" x14ac:dyDescent="0.25">
      <c r="A6" s="109"/>
      <c r="B6" s="123" t="s">
        <v>42</v>
      </c>
      <c r="C6" s="124"/>
      <c r="D6" s="127" t="s">
        <v>14</v>
      </c>
      <c r="E6" s="128"/>
      <c r="F6" s="129" t="s">
        <v>15</v>
      </c>
      <c r="G6" s="127" t="s">
        <v>16</v>
      </c>
      <c r="H6" s="128"/>
      <c r="J6" s="115"/>
    </row>
    <row r="7" spans="1:10" ht="16.5" customHeight="1" x14ac:dyDescent="0.25">
      <c r="A7" s="109"/>
      <c r="B7" s="125"/>
      <c r="C7" s="126"/>
      <c r="D7" s="131">
        <v>43922</v>
      </c>
      <c r="E7" s="132"/>
      <c r="F7" s="130"/>
      <c r="G7" s="133">
        <v>44286</v>
      </c>
      <c r="H7" s="134"/>
      <c r="J7" s="116"/>
    </row>
    <row r="8" spans="1:10" x14ac:dyDescent="0.25">
      <c r="H8" s="96"/>
    </row>
    <row r="9" spans="1:10" customFormat="1" ht="20" x14ac:dyDescent="0.4">
      <c r="A9" s="95" t="s">
        <v>36</v>
      </c>
      <c r="B9" s="98"/>
      <c r="C9" s="95"/>
      <c r="D9" s="95"/>
      <c r="E9" s="95"/>
      <c r="F9" s="95"/>
      <c r="G9" s="95"/>
      <c r="H9" s="95"/>
      <c r="I9" s="64"/>
      <c r="J9" s="65"/>
    </row>
    <row r="10" spans="1:10" customFormat="1" ht="28" x14ac:dyDescent="0.3">
      <c r="A10" s="97"/>
      <c r="B10" s="2" t="s">
        <v>0</v>
      </c>
      <c r="C10" s="2"/>
      <c r="D10" s="2" t="s">
        <v>1</v>
      </c>
      <c r="E10" s="2"/>
      <c r="F10" s="2" t="s">
        <v>20</v>
      </c>
      <c r="G10" s="2"/>
      <c r="H10" s="2" t="s">
        <v>21</v>
      </c>
      <c r="I10" s="3"/>
      <c r="J10" s="61" t="s">
        <v>27</v>
      </c>
    </row>
    <row r="11" spans="1:10" customFormat="1" ht="14" x14ac:dyDescent="0.3">
      <c r="A11" s="4"/>
      <c r="B11" s="70" t="s">
        <v>46</v>
      </c>
      <c r="C11" s="6"/>
      <c r="D11" s="5" t="s">
        <v>2</v>
      </c>
      <c r="E11" s="6"/>
      <c r="F11" s="5" t="s">
        <v>2</v>
      </c>
      <c r="G11" s="6"/>
      <c r="H11" s="5" t="s">
        <v>2</v>
      </c>
      <c r="I11" s="7"/>
      <c r="J11" s="5" t="s">
        <v>2</v>
      </c>
    </row>
    <row r="12" spans="1:10" customFormat="1" ht="14" x14ac:dyDescent="0.3">
      <c r="A12" s="62" t="s">
        <v>19</v>
      </c>
      <c r="B12" s="71"/>
      <c r="C12" s="8"/>
      <c r="D12" s="8"/>
      <c r="E12" s="8"/>
      <c r="F12" s="8"/>
      <c r="G12" s="8"/>
      <c r="H12" s="8"/>
      <c r="I12" s="9"/>
      <c r="J12" s="1"/>
    </row>
    <row r="13" spans="1:10" customFormat="1" x14ac:dyDescent="0.25">
      <c r="A13" s="100" t="s">
        <v>57</v>
      </c>
      <c r="B13" s="72"/>
      <c r="C13" s="11"/>
      <c r="D13" s="10">
        <v>0</v>
      </c>
      <c r="E13" s="11"/>
      <c r="F13" s="10">
        <v>0</v>
      </c>
      <c r="G13" s="11"/>
      <c r="H13" s="46">
        <f>F13+D13+B13</f>
        <v>0</v>
      </c>
      <c r="I13" s="7"/>
      <c r="J13" s="107">
        <v>625</v>
      </c>
    </row>
    <row r="14" spans="1:10" customFormat="1" x14ac:dyDescent="0.25">
      <c r="A14" s="100" t="s">
        <v>60</v>
      </c>
      <c r="B14" s="72">
        <v>625</v>
      </c>
      <c r="C14" s="11"/>
      <c r="D14" s="10">
        <v>0</v>
      </c>
      <c r="E14" s="11"/>
      <c r="F14" s="10">
        <v>0</v>
      </c>
      <c r="G14" s="11"/>
      <c r="H14" s="46">
        <f t="shared" ref="H14:H20" si="0">F14+D14+B14</f>
        <v>625</v>
      </c>
      <c r="I14" s="7"/>
      <c r="J14" s="10"/>
    </row>
    <row r="15" spans="1:10" customFormat="1" x14ac:dyDescent="0.25">
      <c r="A15" s="100" t="s">
        <v>63</v>
      </c>
      <c r="B15" s="72">
        <v>625</v>
      </c>
      <c r="C15" s="11"/>
      <c r="D15" s="10">
        <v>0</v>
      </c>
      <c r="E15" s="11"/>
      <c r="F15" s="10">
        <v>0</v>
      </c>
      <c r="G15" s="11"/>
      <c r="H15" s="46">
        <f t="shared" si="0"/>
        <v>625</v>
      </c>
      <c r="I15" s="7"/>
      <c r="J15" s="10">
        <v>0</v>
      </c>
    </row>
    <row r="16" spans="1:10" customFormat="1" x14ac:dyDescent="0.25">
      <c r="A16" s="100" t="s">
        <v>50</v>
      </c>
      <c r="B16" s="72">
        <v>2500</v>
      </c>
      <c r="C16" s="11"/>
      <c r="D16" s="10">
        <v>0</v>
      </c>
      <c r="E16" s="11"/>
      <c r="F16" s="10">
        <v>0</v>
      </c>
      <c r="G16" s="11"/>
      <c r="H16" s="46">
        <f t="shared" si="0"/>
        <v>2500</v>
      </c>
      <c r="I16" s="7"/>
      <c r="J16" s="10">
        <v>0</v>
      </c>
    </row>
    <row r="17" spans="1:10" customFormat="1" x14ac:dyDescent="0.25">
      <c r="A17" s="100"/>
      <c r="B17" s="72">
        <v>0</v>
      </c>
      <c r="C17" s="11"/>
      <c r="D17" s="10">
        <v>0</v>
      </c>
      <c r="E17" s="11"/>
      <c r="F17" s="10">
        <v>0</v>
      </c>
      <c r="G17" s="11"/>
      <c r="H17" s="46">
        <f t="shared" si="0"/>
        <v>0</v>
      </c>
      <c r="I17" s="7"/>
      <c r="J17" s="10">
        <v>0</v>
      </c>
    </row>
    <row r="18" spans="1:10" customFormat="1" x14ac:dyDescent="0.25">
      <c r="A18" s="100"/>
      <c r="B18" s="72">
        <v>0</v>
      </c>
      <c r="C18" s="11"/>
      <c r="D18" s="10">
        <v>0</v>
      </c>
      <c r="E18" s="11"/>
      <c r="F18" s="10">
        <v>0</v>
      </c>
      <c r="G18" s="11"/>
      <c r="H18" s="46">
        <f t="shared" si="0"/>
        <v>0</v>
      </c>
      <c r="I18" s="7"/>
      <c r="J18" s="10">
        <v>0</v>
      </c>
    </row>
    <row r="19" spans="1:10" customFormat="1" x14ac:dyDescent="0.25">
      <c r="A19" s="100"/>
      <c r="B19" s="72">
        <v>0</v>
      </c>
      <c r="C19" s="11"/>
      <c r="D19" s="10">
        <v>0</v>
      </c>
      <c r="E19" s="11"/>
      <c r="F19" s="10">
        <v>0</v>
      </c>
      <c r="G19" s="11"/>
      <c r="H19" s="46">
        <f t="shared" si="0"/>
        <v>0</v>
      </c>
      <c r="I19" s="7"/>
      <c r="J19" s="10">
        <v>0</v>
      </c>
    </row>
    <row r="20" spans="1:10" customFormat="1" x14ac:dyDescent="0.25">
      <c r="A20" s="100"/>
      <c r="B20" s="72">
        <v>0</v>
      </c>
      <c r="C20" s="11"/>
      <c r="D20" s="10">
        <v>0</v>
      </c>
      <c r="E20" s="11"/>
      <c r="F20" s="10">
        <v>0</v>
      </c>
      <c r="G20" s="11"/>
      <c r="H20" s="46">
        <f t="shared" si="0"/>
        <v>0</v>
      </c>
      <c r="I20" s="7"/>
      <c r="J20" s="10">
        <v>0</v>
      </c>
    </row>
    <row r="21" spans="1:10" customFormat="1" ht="31.5" thickBot="1" x14ac:dyDescent="0.4">
      <c r="A21" s="13" t="s">
        <v>45</v>
      </c>
      <c r="B21" s="73">
        <f>SUM(B13:B20)</f>
        <v>3750</v>
      </c>
      <c r="C21" s="14"/>
      <c r="D21" s="47">
        <f>SUM(D13:D20)</f>
        <v>0</v>
      </c>
      <c r="E21" s="11"/>
      <c r="F21" s="47">
        <f>SUM(F13:F20)</f>
        <v>0</v>
      </c>
      <c r="G21" s="11"/>
      <c r="H21" s="47">
        <f>IF((B21+D21+F21)=SUM(H13:H20),B21+D21+F21,"Cross Add Error")</f>
        <v>3750</v>
      </c>
      <c r="I21" s="7"/>
      <c r="J21" s="47">
        <f>SUM(J13:J20)</f>
        <v>625</v>
      </c>
    </row>
    <row r="22" spans="1:10" customFormat="1" ht="6.75" customHeight="1" thickTop="1" x14ac:dyDescent="0.25">
      <c r="A22" s="7"/>
      <c r="B22" s="74"/>
      <c r="C22" s="7"/>
      <c r="D22" s="7"/>
      <c r="E22" s="7"/>
      <c r="F22" s="7"/>
      <c r="G22" s="7"/>
      <c r="H22" s="7"/>
      <c r="I22" s="7"/>
      <c r="J22" s="1"/>
    </row>
    <row r="23" spans="1:10" customFormat="1" ht="28" x14ac:dyDescent="0.3">
      <c r="A23" s="102" t="s">
        <v>47</v>
      </c>
      <c r="B23" s="71"/>
      <c r="C23" s="8"/>
      <c r="D23" s="8"/>
      <c r="E23" s="8"/>
      <c r="F23" s="8"/>
      <c r="G23" s="8"/>
      <c r="H23" s="8"/>
      <c r="I23" s="9"/>
      <c r="J23" s="1"/>
    </row>
    <row r="24" spans="1:10" customFormat="1" ht="14" x14ac:dyDescent="0.3">
      <c r="A24" s="102"/>
      <c r="B24" s="72">
        <v>0</v>
      </c>
      <c r="C24" s="8"/>
      <c r="D24" s="72">
        <v>0</v>
      </c>
      <c r="E24" s="8"/>
      <c r="F24" s="72">
        <v>0</v>
      </c>
      <c r="G24" s="8"/>
      <c r="H24" s="46">
        <f>B24+D24+F24</f>
        <v>0</v>
      </c>
      <c r="I24" s="9"/>
      <c r="J24" s="72"/>
    </row>
    <row r="25" spans="1:10" customFormat="1" x14ac:dyDescent="0.25">
      <c r="A25" s="100"/>
      <c r="B25" s="72">
        <v>0</v>
      </c>
      <c r="C25" s="15"/>
      <c r="D25" s="72">
        <v>0</v>
      </c>
      <c r="E25" s="15"/>
      <c r="F25" s="72">
        <v>0</v>
      </c>
      <c r="G25" s="16"/>
      <c r="H25" s="46">
        <f>B25+D25+F25</f>
        <v>0</v>
      </c>
      <c r="I25" s="7"/>
      <c r="J25" s="72">
        <v>0</v>
      </c>
    </row>
    <row r="26" spans="1:10" customFormat="1" ht="16" thickBot="1" x14ac:dyDescent="0.4">
      <c r="A26" s="13" t="s">
        <v>34</v>
      </c>
      <c r="B26" s="73">
        <f>SUM(B24:B25)</f>
        <v>0</v>
      </c>
      <c r="C26" s="8"/>
      <c r="D26" s="73">
        <f>SUM(D24:D25)</f>
        <v>0</v>
      </c>
      <c r="E26" s="8"/>
      <c r="F26" s="73">
        <f>SUM(F24:F25)</f>
        <v>0</v>
      </c>
      <c r="G26" s="8"/>
      <c r="H26" s="47">
        <f>IF((B26+D26+F26)=SUM(H24:H25),B26+D26+F26,"Cross Add Error")</f>
        <v>0</v>
      </c>
      <c r="I26" s="8"/>
      <c r="J26" s="73">
        <f>SUM(J24:J25)</f>
        <v>0</v>
      </c>
    </row>
    <row r="27" spans="1:10" customFormat="1" ht="13.5" thickTop="1" thickBot="1" x14ac:dyDescent="0.3">
      <c r="A27" s="103"/>
      <c r="B27" s="75"/>
      <c r="C27" s="15"/>
      <c r="D27" s="66"/>
      <c r="E27" s="15"/>
      <c r="F27" s="66"/>
      <c r="G27" s="16"/>
      <c r="H27" s="67"/>
      <c r="I27" s="7"/>
      <c r="J27" s="1"/>
    </row>
    <row r="28" spans="1:10" customFormat="1" ht="16.5" thickTop="1" thickBot="1" x14ac:dyDescent="0.4">
      <c r="A28" s="13" t="s">
        <v>29</v>
      </c>
      <c r="B28" s="80">
        <f>B21+B26</f>
        <v>3750</v>
      </c>
      <c r="C28" s="8"/>
      <c r="D28" s="80">
        <f>D21+D26</f>
        <v>0</v>
      </c>
      <c r="E28" s="8"/>
      <c r="F28" s="80">
        <f>F21+F26</f>
        <v>0</v>
      </c>
      <c r="G28" s="8"/>
      <c r="H28" s="47">
        <f>IF((B28+D28+F28)=(H21+H26),B28+D28+F28,"Cross Add Error")</f>
        <v>3750</v>
      </c>
      <c r="I28" s="8"/>
      <c r="J28" s="80">
        <f>J21+J26</f>
        <v>625</v>
      </c>
    </row>
    <row r="29" spans="1:10" customFormat="1" ht="13" thickTop="1" x14ac:dyDescent="0.25">
      <c r="A29" s="1"/>
      <c r="B29" s="69"/>
      <c r="C29" s="1"/>
      <c r="D29" s="1"/>
      <c r="E29" s="1"/>
      <c r="F29" s="1"/>
      <c r="G29" s="1"/>
      <c r="H29" s="1"/>
      <c r="I29" s="1"/>
      <c r="J29" s="1"/>
    </row>
    <row r="30" spans="1:10" customFormat="1" ht="14" x14ac:dyDescent="0.25">
      <c r="A30" s="63" t="s">
        <v>22</v>
      </c>
      <c r="B30" s="76"/>
      <c r="C30" s="18"/>
      <c r="D30" s="18"/>
      <c r="E30" s="18"/>
      <c r="F30" s="18"/>
      <c r="G30" s="18"/>
      <c r="H30" s="135"/>
      <c r="I30" s="135"/>
      <c r="J30" s="18"/>
    </row>
    <row r="31" spans="1:10" customFormat="1" x14ac:dyDescent="0.25">
      <c r="A31" s="101" t="s">
        <v>59</v>
      </c>
      <c r="B31" s="29">
        <v>1739</v>
      </c>
      <c r="C31" s="20"/>
      <c r="D31" s="19">
        <v>0</v>
      </c>
      <c r="E31" s="21"/>
      <c r="F31" s="19">
        <v>0</v>
      </c>
      <c r="G31" s="21"/>
      <c r="H31" s="48">
        <f>F31+D31+B31</f>
        <v>1739</v>
      </c>
      <c r="I31" s="22"/>
      <c r="J31" s="29"/>
    </row>
    <row r="32" spans="1:10" customFormat="1" x14ac:dyDescent="0.25">
      <c r="A32" s="101"/>
      <c r="B32" s="29"/>
      <c r="C32" s="20"/>
      <c r="D32" s="19">
        <v>0</v>
      </c>
      <c r="E32" s="21"/>
      <c r="F32" s="19">
        <v>0</v>
      </c>
      <c r="G32" s="21"/>
      <c r="H32" s="48">
        <f t="shared" ref="H32:H39" si="1">F32+D32+B32</f>
        <v>0</v>
      </c>
      <c r="I32" s="22"/>
      <c r="J32" s="19">
        <v>0</v>
      </c>
    </row>
    <row r="33" spans="1:10" customFormat="1" x14ac:dyDescent="0.25">
      <c r="A33" s="101"/>
      <c r="B33" s="29">
        <v>0</v>
      </c>
      <c r="C33" s="20"/>
      <c r="D33" s="19">
        <v>0</v>
      </c>
      <c r="E33" s="21"/>
      <c r="F33" s="19">
        <v>0</v>
      </c>
      <c r="G33" s="21"/>
      <c r="H33" s="48">
        <f t="shared" si="1"/>
        <v>0</v>
      </c>
      <c r="I33" s="22"/>
      <c r="J33" s="19">
        <v>0</v>
      </c>
    </row>
    <row r="34" spans="1:10" customFormat="1" x14ac:dyDescent="0.25">
      <c r="A34" s="101"/>
      <c r="B34" s="29">
        <v>0</v>
      </c>
      <c r="C34" s="20"/>
      <c r="D34" s="19">
        <v>0</v>
      </c>
      <c r="E34" s="21"/>
      <c r="F34" s="19">
        <v>0</v>
      </c>
      <c r="G34" s="21"/>
      <c r="H34" s="48">
        <f t="shared" si="1"/>
        <v>0</v>
      </c>
      <c r="I34" s="22"/>
      <c r="J34" s="19">
        <v>0</v>
      </c>
    </row>
    <row r="35" spans="1:10" customFormat="1" x14ac:dyDescent="0.25">
      <c r="A35" s="101"/>
      <c r="B35" s="29">
        <v>0</v>
      </c>
      <c r="C35" s="20"/>
      <c r="D35" s="19">
        <v>0</v>
      </c>
      <c r="E35" s="21"/>
      <c r="F35" s="19">
        <v>0</v>
      </c>
      <c r="G35" s="21"/>
      <c r="H35" s="48">
        <f t="shared" si="1"/>
        <v>0</v>
      </c>
      <c r="I35" s="22"/>
      <c r="J35" s="19">
        <v>0</v>
      </c>
    </row>
    <row r="36" spans="1:10" customFormat="1" x14ac:dyDescent="0.25">
      <c r="A36" s="101"/>
      <c r="B36" s="29">
        <v>0</v>
      </c>
      <c r="C36" s="20"/>
      <c r="D36" s="19">
        <v>0</v>
      </c>
      <c r="E36" s="21"/>
      <c r="F36" s="19">
        <v>0</v>
      </c>
      <c r="G36" s="21"/>
      <c r="H36" s="48">
        <f t="shared" si="1"/>
        <v>0</v>
      </c>
      <c r="I36" s="22"/>
      <c r="J36" s="19">
        <v>0</v>
      </c>
    </row>
    <row r="37" spans="1:10" customFormat="1" x14ac:dyDescent="0.25">
      <c r="A37" s="101"/>
      <c r="B37" s="29">
        <v>0</v>
      </c>
      <c r="C37" s="20"/>
      <c r="D37" s="19">
        <v>0</v>
      </c>
      <c r="E37" s="21"/>
      <c r="F37" s="19">
        <v>0</v>
      </c>
      <c r="G37" s="21"/>
      <c r="H37" s="48">
        <f t="shared" si="1"/>
        <v>0</v>
      </c>
      <c r="I37" s="22"/>
      <c r="J37" s="19">
        <v>0</v>
      </c>
    </row>
    <row r="38" spans="1:10" customFormat="1" x14ac:dyDescent="0.25">
      <c r="A38" s="101"/>
      <c r="B38" s="29">
        <v>0</v>
      </c>
      <c r="C38" s="20"/>
      <c r="D38" s="19">
        <v>0</v>
      </c>
      <c r="E38" s="21"/>
      <c r="F38" s="19">
        <v>0</v>
      </c>
      <c r="G38" s="21"/>
      <c r="H38" s="48">
        <f t="shared" si="1"/>
        <v>0</v>
      </c>
      <c r="I38" s="22"/>
      <c r="J38" s="19">
        <v>0</v>
      </c>
    </row>
    <row r="39" spans="1:10" customFormat="1" x14ac:dyDescent="0.25">
      <c r="A39" s="101"/>
      <c r="B39" s="29">
        <v>0</v>
      </c>
      <c r="C39" s="20"/>
      <c r="D39" s="19">
        <v>0</v>
      </c>
      <c r="E39" s="21"/>
      <c r="F39" s="19">
        <v>0</v>
      </c>
      <c r="G39" s="21"/>
      <c r="H39" s="48">
        <f t="shared" si="1"/>
        <v>0</v>
      </c>
      <c r="I39" s="22"/>
      <c r="J39" s="19">
        <v>0</v>
      </c>
    </row>
    <row r="40" spans="1:10" customFormat="1" ht="16" thickBot="1" x14ac:dyDescent="0.3">
      <c r="A40" s="25" t="s">
        <v>28</v>
      </c>
      <c r="B40" s="77">
        <f>SUM(B31:B39)</f>
        <v>1739</v>
      </c>
      <c r="C40" s="26"/>
      <c r="D40" s="49">
        <f>SUM(D31:D39)</f>
        <v>0</v>
      </c>
      <c r="E40" s="21"/>
      <c r="F40" s="49">
        <f>SUM(F31:F39)</f>
        <v>0</v>
      </c>
      <c r="G40" s="21"/>
      <c r="H40" s="49">
        <f>IF((B40+D40+F40)=SUM(H31:H39),F40+D40+B40,"Cross Add Error")</f>
        <v>1739</v>
      </c>
      <c r="I40" s="22"/>
      <c r="J40" s="49">
        <f>SUM(J31:J39)</f>
        <v>0</v>
      </c>
    </row>
    <row r="41" spans="1:10" customFormat="1" ht="14.5" thickTop="1" x14ac:dyDescent="0.3">
      <c r="A41" s="104"/>
      <c r="B41" s="78"/>
      <c r="C41" s="30"/>
      <c r="D41" s="27"/>
      <c r="E41" s="30"/>
      <c r="F41" s="30"/>
      <c r="G41" s="30"/>
      <c r="H41" s="30"/>
      <c r="I41" s="30"/>
      <c r="J41" s="30"/>
    </row>
    <row r="42" spans="1:10" customFormat="1" ht="28" x14ac:dyDescent="0.25">
      <c r="A42" s="105" t="s">
        <v>48</v>
      </c>
      <c r="B42" s="106"/>
      <c r="C42" s="8"/>
      <c r="D42" s="8"/>
      <c r="E42" s="8"/>
      <c r="F42" s="8"/>
      <c r="G42" s="8"/>
      <c r="H42" s="8"/>
      <c r="I42" s="9"/>
      <c r="J42" s="1"/>
    </row>
    <row r="43" spans="1:10" customFormat="1" ht="14" x14ac:dyDescent="0.25">
      <c r="A43" s="105"/>
      <c r="B43" s="29">
        <v>0</v>
      </c>
      <c r="C43" s="8"/>
      <c r="D43" s="29">
        <v>0</v>
      </c>
      <c r="E43" s="8"/>
      <c r="F43" s="29">
        <v>0</v>
      </c>
      <c r="G43" s="8"/>
      <c r="H43" s="48">
        <f>B43+D43+F43</f>
        <v>0</v>
      </c>
      <c r="I43" s="9"/>
      <c r="J43" s="72"/>
    </row>
    <row r="44" spans="1:10" customFormat="1" x14ac:dyDescent="0.25">
      <c r="A44" s="101"/>
      <c r="B44" s="29">
        <v>0</v>
      </c>
      <c r="C44" s="20"/>
      <c r="D44" s="29">
        <v>0</v>
      </c>
      <c r="E44" s="21"/>
      <c r="F44" s="29">
        <v>0</v>
      </c>
      <c r="G44" s="21"/>
      <c r="H44" s="48">
        <f>B44+D44+F44</f>
        <v>0</v>
      </c>
      <c r="I44" s="22"/>
      <c r="J44" s="19"/>
    </row>
    <row r="45" spans="1:10" customFormat="1" ht="16" thickBot="1" x14ac:dyDescent="0.3">
      <c r="A45" s="25" t="s">
        <v>28</v>
      </c>
      <c r="B45" s="77">
        <f>SUM(B43:B44)</f>
        <v>0</v>
      </c>
      <c r="C45" s="8"/>
      <c r="D45" s="77">
        <f>SUM(D43:D44)</f>
        <v>0</v>
      </c>
      <c r="E45" s="8"/>
      <c r="F45" s="77">
        <f>SUM(F43:F44)</f>
        <v>0</v>
      </c>
      <c r="G45" s="8"/>
      <c r="H45" s="49">
        <f>IF((B45+D45+F45)=SUM(H43:H44),F45+D45+B45,"Cross Add Error")</f>
        <v>0</v>
      </c>
      <c r="I45" s="8"/>
      <c r="J45" s="77">
        <f>J44</f>
        <v>0</v>
      </c>
    </row>
    <row r="46" spans="1:10" customFormat="1" ht="14" thickTop="1" thickBot="1" x14ac:dyDescent="0.35">
      <c r="A46" s="1"/>
      <c r="B46" s="79"/>
      <c r="C46" s="1"/>
      <c r="D46" s="68"/>
      <c r="E46" s="1"/>
      <c r="F46" s="68"/>
      <c r="G46" s="1"/>
      <c r="H46" s="68"/>
      <c r="I46" s="1"/>
      <c r="J46" s="1"/>
    </row>
    <row r="47" spans="1:10" customFormat="1" ht="16.5" thickTop="1" thickBot="1" x14ac:dyDescent="0.35">
      <c r="A47" s="87" t="s">
        <v>35</v>
      </c>
      <c r="B47" s="80">
        <f>B40+B45</f>
        <v>1739</v>
      </c>
      <c r="C47" s="8"/>
      <c r="D47" s="80">
        <f t="shared" ref="D47:J47" si="2">D40+D45</f>
        <v>0</v>
      </c>
      <c r="E47" s="8"/>
      <c r="F47" s="80">
        <f t="shared" si="2"/>
        <v>0</v>
      </c>
      <c r="G47" s="8"/>
      <c r="H47" s="49">
        <f>IF((B47+D47+F47)=(H40+H45),F47+D47+B47,"Cross Add Error")</f>
        <v>1739</v>
      </c>
      <c r="I47" s="8"/>
      <c r="J47" s="80">
        <f t="shared" si="2"/>
        <v>0</v>
      </c>
    </row>
    <row r="48" spans="1:10" customFormat="1" ht="13.5" thickTop="1" thickBot="1" x14ac:dyDescent="0.3">
      <c r="A48" s="1"/>
      <c r="B48" s="81"/>
      <c r="C48" s="31"/>
      <c r="D48" s="31"/>
      <c r="E48" s="31"/>
      <c r="F48" s="31"/>
      <c r="G48" s="31"/>
      <c r="H48" s="31"/>
      <c r="I48" s="23"/>
      <c r="J48" s="1"/>
    </row>
    <row r="49" spans="1:14" customFormat="1" ht="16.5" thickTop="1" thickBot="1" x14ac:dyDescent="0.35">
      <c r="A49" s="88" t="s">
        <v>30</v>
      </c>
      <c r="B49" s="82">
        <f>+B28-B47</f>
        <v>2011</v>
      </c>
      <c r="C49" s="33"/>
      <c r="D49" s="51">
        <f>+D28-D47</f>
        <v>0</v>
      </c>
      <c r="E49" s="34"/>
      <c r="F49" s="51">
        <f>+F28-F47</f>
        <v>0</v>
      </c>
      <c r="G49" s="34"/>
      <c r="H49" s="51">
        <f>IF((B49+D49+F49)=(+H28-H47),F49+D49+B49,"Cross Add Error")</f>
        <v>2011</v>
      </c>
      <c r="I49" s="23"/>
      <c r="J49" s="51">
        <f>+J28-J47</f>
        <v>625</v>
      </c>
    </row>
    <row r="50" spans="1:14" customFormat="1" ht="14" x14ac:dyDescent="0.3">
      <c r="A50" s="17" t="s">
        <v>43</v>
      </c>
      <c r="B50" s="83"/>
      <c r="C50" s="33"/>
      <c r="D50" s="36">
        <v>0</v>
      </c>
      <c r="E50" s="34"/>
      <c r="F50" s="37">
        <v>0</v>
      </c>
      <c r="G50" s="34"/>
      <c r="H50" s="48">
        <f>IF(F50+D50+B50=0,0,"Transfer error")</f>
        <v>0</v>
      </c>
      <c r="I50" s="23"/>
      <c r="J50" s="36">
        <v>0</v>
      </c>
    </row>
    <row r="51" spans="1:14" customFormat="1" ht="14.5" thickBot="1" x14ac:dyDescent="0.35">
      <c r="A51" s="17" t="s">
        <v>31</v>
      </c>
      <c r="B51" s="84">
        <v>22769</v>
      </c>
      <c r="C51" s="33"/>
      <c r="D51" s="38">
        <v>0</v>
      </c>
      <c r="E51" s="34"/>
      <c r="F51" s="39">
        <v>0</v>
      </c>
      <c r="G51" s="34"/>
      <c r="H51" s="52">
        <v>22769</v>
      </c>
      <c r="I51" s="23"/>
      <c r="J51" s="38">
        <v>22144</v>
      </c>
    </row>
    <row r="52" spans="1:14" customFormat="1" ht="16.5" thickTop="1" thickBot="1" x14ac:dyDescent="0.35">
      <c r="A52" s="88" t="s">
        <v>3</v>
      </c>
      <c r="B52" s="85">
        <f>+B49+B50+B51</f>
        <v>24780</v>
      </c>
      <c r="C52" s="33"/>
      <c r="D52" s="53">
        <f>+D49+D50+D51</f>
        <v>0</v>
      </c>
      <c r="E52" s="34"/>
      <c r="F52" s="53">
        <f>+F49+F50+F51</f>
        <v>0</v>
      </c>
      <c r="G52" s="34"/>
      <c r="H52" s="50">
        <f>IF((B52+D52+F52)=(H49+H50+H51),B52+D52+F52,"Cross Add Error")</f>
        <v>24780</v>
      </c>
      <c r="I52" s="23"/>
      <c r="J52" s="53">
        <f>+J49+J50+J51</f>
        <v>22769</v>
      </c>
      <c r="N52" s="108"/>
    </row>
    <row r="53" spans="1:14" customFormat="1" ht="13" thickTop="1" x14ac:dyDescent="0.25">
      <c r="A53" s="1"/>
      <c r="B53" s="69"/>
      <c r="C53" s="1"/>
      <c r="D53" s="1"/>
      <c r="E53" s="1"/>
      <c r="F53" s="1"/>
      <c r="G53" s="1"/>
      <c r="H53" s="1"/>
      <c r="I53" s="1"/>
      <c r="J53" s="1"/>
      <c r="N53" s="108"/>
    </row>
    <row r="55" spans="1:14" s="94" customFormat="1" ht="26.25" customHeight="1" x14ac:dyDescent="0.25">
      <c r="A55" s="90" t="s">
        <v>38</v>
      </c>
      <c r="B55" s="91"/>
      <c r="C55" s="90"/>
      <c r="D55" s="90"/>
      <c r="E55" s="90"/>
      <c r="F55" s="90"/>
      <c r="G55" s="90"/>
      <c r="H55" s="90"/>
      <c r="I55" s="92"/>
      <c r="J55" s="93"/>
    </row>
    <row r="56" spans="1:14" ht="28" x14ac:dyDescent="0.3">
      <c r="A56" s="99" t="s">
        <v>18</v>
      </c>
      <c r="B56" s="136" t="s">
        <v>17</v>
      </c>
      <c r="C56" s="136"/>
      <c r="D56" s="136"/>
      <c r="E56" s="41"/>
      <c r="F56" s="40" t="s">
        <v>4</v>
      </c>
      <c r="H56" s="40" t="s">
        <v>5</v>
      </c>
      <c r="I56" s="23"/>
      <c r="J56" s="40" t="s">
        <v>6</v>
      </c>
    </row>
    <row r="57" spans="1:14" x14ac:dyDescent="0.25">
      <c r="B57" s="137"/>
      <c r="C57" s="137"/>
      <c r="D57" s="137"/>
      <c r="E57" s="42"/>
      <c r="F57" s="35" t="s">
        <v>7</v>
      </c>
      <c r="H57" s="35" t="s">
        <v>7</v>
      </c>
      <c r="I57" s="23"/>
      <c r="J57" s="35" t="s">
        <v>7</v>
      </c>
    </row>
    <row r="58" spans="1:14" ht="20.149999999999999" customHeight="1" x14ac:dyDescent="0.25">
      <c r="A58" s="138" t="s">
        <v>25</v>
      </c>
      <c r="B58" s="139" t="s">
        <v>53</v>
      </c>
      <c r="C58" s="140"/>
      <c r="D58" s="141"/>
      <c r="E58" s="57"/>
      <c r="F58" s="10">
        <v>21655</v>
      </c>
      <c r="G58" s="23"/>
      <c r="H58" s="10">
        <v>0</v>
      </c>
      <c r="I58" s="23"/>
      <c r="J58" s="10">
        <v>0</v>
      </c>
    </row>
    <row r="59" spans="1:14" ht="20.149999999999999" customHeight="1" x14ac:dyDescent="0.25">
      <c r="A59" s="138"/>
      <c r="B59" s="139"/>
      <c r="C59" s="140"/>
      <c r="D59" s="141"/>
      <c r="E59" s="57"/>
      <c r="F59" s="10">
        <v>0</v>
      </c>
      <c r="G59" s="23"/>
      <c r="H59" s="10">
        <v>0</v>
      </c>
      <c r="I59" s="23"/>
      <c r="J59" s="10">
        <v>0</v>
      </c>
    </row>
    <row r="60" spans="1:14" ht="20.149999999999999" customHeight="1" thickBot="1" x14ac:dyDescent="0.3">
      <c r="A60" s="138"/>
      <c r="B60" s="139"/>
      <c r="C60" s="140"/>
      <c r="D60" s="141"/>
      <c r="E60" s="57"/>
      <c r="F60" s="12">
        <v>0</v>
      </c>
      <c r="G60" s="23"/>
      <c r="H60" s="12">
        <v>0</v>
      </c>
      <c r="I60" s="23"/>
      <c r="J60" s="12">
        <v>0</v>
      </c>
    </row>
    <row r="61" spans="1:14" ht="20.149999999999999" customHeight="1" thickTop="1" thickBot="1" x14ac:dyDescent="0.3">
      <c r="B61" s="142" t="s">
        <v>33</v>
      </c>
      <c r="C61" s="142"/>
      <c r="D61" s="142"/>
      <c r="E61" s="89"/>
      <c r="F61" s="54">
        <f>SUM(F58:F60)</f>
        <v>21655</v>
      </c>
      <c r="G61" s="43"/>
      <c r="H61" s="54">
        <f>SUM(H58:H60)</f>
        <v>0</v>
      </c>
      <c r="I61" s="143"/>
      <c r="J61" s="54">
        <f>SUM(J58:J60)</f>
        <v>0</v>
      </c>
    </row>
    <row r="62" spans="1:14" ht="24" customHeight="1" thickTop="1" x14ac:dyDescent="0.25">
      <c r="B62" s="144" t="s">
        <v>8</v>
      </c>
      <c r="C62" s="144"/>
      <c r="D62" s="144"/>
      <c r="E62" s="56"/>
      <c r="F62" s="55" t="str">
        <f>IF(ROUND(F61,0)&lt;&gt;ROUND(B52,0),"Agreement Error","OK")</f>
        <v>Agreement Error</v>
      </c>
      <c r="G62" s="23"/>
      <c r="H62" s="55" t="str">
        <f>IF(ROUND(H61,0)&lt;&gt;ROUND(D52,0),"Agreement Error","OK")</f>
        <v>OK</v>
      </c>
      <c r="I62" s="143"/>
      <c r="J62" s="55" t="str">
        <f>IF(ROUND(J61,0)&lt;&gt;ROUND(F52,0),"Agreement Error","OK")</f>
        <v>OK</v>
      </c>
    </row>
    <row r="63" spans="1:14" ht="30" customHeight="1" x14ac:dyDescent="0.25">
      <c r="B63" s="144"/>
      <c r="C63" s="144"/>
      <c r="D63" s="144"/>
      <c r="E63" s="56"/>
      <c r="F63" s="40" t="s">
        <v>4</v>
      </c>
      <c r="H63" s="40" t="s">
        <v>5</v>
      </c>
      <c r="I63" s="23"/>
      <c r="J63" s="40" t="s">
        <v>6</v>
      </c>
    </row>
    <row r="64" spans="1:14" ht="15" customHeight="1" x14ac:dyDescent="0.3">
      <c r="B64" s="145" t="s">
        <v>44</v>
      </c>
      <c r="C64" s="145"/>
      <c r="D64" s="145"/>
      <c r="E64" s="56"/>
      <c r="F64" s="35" t="s">
        <v>7</v>
      </c>
      <c r="H64" s="35" t="s">
        <v>7</v>
      </c>
      <c r="I64" s="23"/>
      <c r="J64" s="35" t="s">
        <v>7</v>
      </c>
    </row>
    <row r="65" spans="1:10" ht="20.149999999999999" customHeight="1" x14ac:dyDescent="0.25">
      <c r="A65" s="138" t="s">
        <v>24</v>
      </c>
      <c r="B65" s="147" t="s">
        <v>54</v>
      </c>
      <c r="C65" s="147"/>
      <c r="D65" s="147"/>
      <c r="E65" s="59"/>
      <c r="F65" s="58">
        <v>625</v>
      </c>
      <c r="G65" s="23"/>
      <c r="H65" s="58">
        <v>0</v>
      </c>
      <c r="I65" s="23"/>
      <c r="J65" s="58">
        <v>0</v>
      </c>
    </row>
    <row r="66" spans="1:10" ht="20.149999999999999" customHeight="1" x14ac:dyDescent="0.25">
      <c r="A66" s="146"/>
      <c r="B66" s="147"/>
      <c r="C66" s="147"/>
      <c r="D66" s="147"/>
      <c r="E66" s="59"/>
      <c r="F66" s="58">
        <v>0</v>
      </c>
      <c r="G66" s="23"/>
      <c r="H66" s="58">
        <v>0</v>
      </c>
      <c r="I66" s="23"/>
      <c r="J66" s="58">
        <v>0</v>
      </c>
    </row>
    <row r="67" spans="1:10" ht="20.149999999999999" customHeight="1" x14ac:dyDescent="0.25">
      <c r="A67" s="146"/>
      <c r="B67" s="147"/>
      <c r="C67" s="147"/>
      <c r="D67" s="147"/>
      <c r="E67" s="59"/>
      <c r="F67" s="58">
        <v>0</v>
      </c>
      <c r="G67" s="23"/>
      <c r="H67" s="58">
        <v>0</v>
      </c>
      <c r="I67" s="23"/>
      <c r="J67" s="58">
        <v>0</v>
      </c>
    </row>
    <row r="68" spans="1:10" ht="20.149999999999999" customHeight="1" x14ac:dyDescent="0.25">
      <c r="A68" s="146"/>
      <c r="B68" s="147"/>
      <c r="C68" s="147"/>
      <c r="D68" s="147"/>
      <c r="E68" s="59"/>
      <c r="F68" s="58">
        <v>0</v>
      </c>
      <c r="G68" s="23"/>
      <c r="H68" s="58">
        <v>0</v>
      </c>
      <c r="I68" s="23"/>
      <c r="J68" s="58">
        <v>0</v>
      </c>
    </row>
    <row r="69" spans="1:10" ht="20.149999999999999" customHeight="1" x14ac:dyDescent="0.25">
      <c r="A69" s="146"/>
      <c r="B69" s="147"/>
      <c r="C69" s="147"/>
      <c r="D69" s="147"/>
      <c r="E69" s="59"/>
      <c r="F69" s="58">
        <v>0</v>
      </c>
      <c r="G69" s="23"/>
      <c r="H69" s="58">
        <v>0</v>
      </c>
      <c r="I69" s="23"/>
      <c r="J69" s="58">
        <v>0</v>
      </c>
    </row>
    <row r="70" spans="1:10" ht="20.149999999999999" customHeight="1" x14ac:dyDescent="0.25">
      <c r="A70" s="146"/>
      <c r="B70" s="147"/>
      <c r="C70" s="147"/>
      <c r="D70" s="147"/>
      <c r="E70" s="59"/>
      <c r="F70" s="58">
        <v>0</v>
      </c>
      <c r="G70" s="23"/>
      <c r="H70" s="58">
        <v>0</v>
      </c>
      <c r="I70" s="23"/>
      <c r="J70" s="58">
        <v>0</v>
      </c>
    </row>
    <row r="71" spans="1:10" x14ac:dyDescent="0.25">
      <c r="B71" s="148"/>
      <c r="C71" s="148"/>
      <c r="D71" s="148"/>
      <c r="E71" s="22"/>
      <c r="G71" s="143"/>
      <c r="I71" s="143"/>
    </row>
    <row r="72" spans="1:10" ht="23" x14ac:dyDescent="0.3">
      <c r="B72" s="145" t="s">
        <v>44</v>
      </c>
      <c r="C72" s="145"/>
      <c r="D72" s="145"/>
      <c r="E72" s="44"/>
      <c r="F72" s="5" t="s">
        <v>39</v>
      </c>
      <c r="G72" s="143"/>
      <c r="H72" s="5" t="s">
        <v>9</v>
      </c>
      <c r="I72" s="143"/>
      <c r="J72" s="5" t="s">
        <v>10</v>
      </c>
    </row>
    <row r="73" spans="1:10" ht="20.149999999999999" customHeight="1" x14ac:dyDescent="0.25">
      <c r="A73" s="138" t="s">
        <v>23</v>
      </c>
      <c r="B73" s="147"/>
      <c r="C73" s="147"/>
      <c r="D73" s="147"/>
      <c r="E73" s="59"/>
      <c r="F73" s="28"/>
      <c r="G73" s="23"/>
      <c r="H73" s="58">
        <v>0</v>
      </c>
      <c r="I73" s="23"/>
      <c r="J73" s="58">
        <v>0</v>
      </c>
    </row>
    <row r="74" spans="1:10" ht="20.149999999999999" customHeight="1" x14ac:dyDescent="0.25">
      <c r="A74" s="146"/>
      <c r="B74" s="147"/>
      <c r="C74" s="147"/>
      <c r="D74" s="147"/>
      <c r="E74" s="59"/>
      <c r="F74" s="24"/>
      <c r="G74" s="23"/>
      <c r="H74" s="58">
        <v>0</v>
      </c>
      <c r="I74" s="23"/>
      <c r="J74" s="58">
        <v>0</v>
      </c>
    </row>
    <row r="75" spans="1:10" ht="20.149999999999999" customHeight="1" x14ac:dyDescent="0.25">
      <c r="A75" s="146"/>
      <c r="B75" s="147"/>
      <c r="C75" s="147"/>
      <c r="D75" s="147"/>
      <c r="E75" s="59"/>
      <c r="F75" s="24"/>
      <c r="G75" s="23"/>
      <c r="H75" s="58">
        <v>0</v>
      </c>
      <c r="I75" s="23"/>
      <c r="J75" s="58">
        <v>0</v>
      </c>
    </row>
    <row r="76" spans="1:10" ht="20.149999999999999" customHeight="1" x14ac:dyDescent="0.25">
      <c r="A76" s="146"/>
      <c r="B76" s="147"/>
      <c r="C76" s="147"/>
      <c r="D76" s="147"/>
      <c r="E76" s="59"/>
      <c r="F76" s="24"/>
      <c r="G76" s="23"/>
      <c r="H76" s="58">
        <v>0</v>
      </c>
      <c r="I76" s="23"/>
      <c r="J76" s="58">
        <v>0</v>
      </c>
    </row>
    <row r="77" spans="1:10" ht="20.149999999999999" customHeight="1" x14ac:dyDescent="0.25">
      <c r="A77" s="146"/>
      <c r="B77" s="147"/>
      <c r="C77" s="147"/>
      <c r="D77" s="147"/>
      <c r="E77" s="59"/>
      <c r="F77" s="24"/>
      <c r="G77" s="23"/>
      <c r="H77" s="58">
        <v>0</v>
      </c>
      <c r="I77" s="23"/>
      <c r="J77" s="58">
        <v>0</v>
      </c>
    </row>
    <row r="78" spans="1:10" x14ac:dyDescent="0.25">
      <c r="B78" s="149"/>
      <c r="C78" s="149"/>
      <c r="D78" s="149"/>
      <c r="E78" s="23"/>
      <c r="G78" s="23"/>
      <c r="I78" s="23"/>
      <c r="J78" s="35"/>
    </row>
    <row r="79" spans="1:10" ht="23" x14ac:dyDescent="0.3">
      <c r="B79" s="145" t="s">
        <v>44</v>
      </c>
      <c r="C79" s="145"/>
      <c r="D79" s="145"/>
      <c r="E79" s="45"/>
      <c r="F79" s="5" t="s">
        <v>39</v>
      </c>
      <c r="G79" s="23"/>
      <c r="H79" s="5" t="s">
        <v>9</v>
      </c>
      <c r="I79" s="23"/>
      <c r="J79" s="5" t="s">
        <v>10</v>
      </c>
    </row>
    <row r="80" spans="1:10" ht="20.149999999999999" customHeight="1" x14ac:dyDescent="0.25">
      <c r="A80" s="138" t="s">
        <v>41</v>
      </c>
      <c r="B80" s="147" t="s">
        <v>55</v>
      </c>
      <c r="C80" s="147"/>
      <c r="D80" s="147"/>
      <c r="E80" s="59"/>
      <c r="F80" s="24" t="s">
        <v>56</v>
      </c>
      <c r="G80" s="23"/>
      <c r="H80" s="58">
        <v>0</v>
      </c>
      <c r="I80" s="23"/>
      <c r="J80" s="58">
        <v>17795</v>
      </c>
    </row>
    <row r="81" spans="1:10" ht="20.149999999999999" customHeight="1" x14ac:dyDescent="0.25">
      <c r="A81" s="146"/>
      <c r="B81" s="147"/>
      <c r="C81" s="147"/>
      <c r="D81" s="147"/>
      <c r="E81" s="59"/>
      <c r="F81" s="24"/>
      <c r="G81" s="23"/>
      <c r="H81" s="58">
        <v>0</v>
      </c>
      <c r="I81" s="23"/>
      <c r="J81" s="58">
        <v>0</v>
      </c>
    </row>
    <row r="82" spans="1:10" ht="20.149999999999999" customHeight="1" x14ac:dyDescent="0.25">
      <c r="A82" s="146"/>
      <c r="B82" s="147"/>
      <c r="C82" s="147"/>
      <c r="D82" s="147"/>
      <c r="E82" s="59"/>
      <c r="F82" s="24"/>
      <c r="G82" s="23"/>
      <c r="H82" s="58">
        <v>0</v>
      </c>
      <c r="I82" s="23"/>
      <c r="J82" s="58">
        <v>0</v>
      </c>
    </row>
    <row r="83" spans="1:10" ht="20.149999999999999" customHeight="1" x14ac:dyDescent="0.25">
      <c r="A83" s="146"/>
      <c r="B83" s="147"/>
      <c r="C83" s="147"/>
      <c r="D83" s="147"/>
      <c r="E83" s="59"/>
      <c r="F83" s="24"/>
      <c r="G83" s="23"/>
      <c r="H83" s="58">
        <v>0</v>
      </c>
      <c r="I83" s="23"/>
      <c r="J83" s="58">
        <v>0</v>
      </c>
    </row>
    <row r="84" spans="1:10" ht="20.149999999999999" customHeight="1" x14ac:dyDescent="0.25">
      <c r="A84" s="146"/>
      <c r="B84" s="147"/>
      <c r="C84" s="147"/>
      <c r="D84" s="147"/>
      <c r="E84" s="59"/>
      <c r="F84" s="24"/>
      <c r="G84" s="23"/>
      <c r="H84" s="58">
        <v>0</v>
      </c>
      <c r="I84" s="23"/>
      <c r="J84" s="58">
        <v>0</v>
      </c>
    </row>
    <row r="85" spans="1:10" ht="20.149999999999999" customHeight="1" x14ac:dyDescent="0.25">
      <c r="A85" s="146"/>
      <c r="B85" s="147"/>
      <c r="C85" s="147"/>
      <c r="D85" s="147"/>
      <c r="E85" s="59"/>
      <c r="F85" s="24"/>
      <c r="G85" s="23"/>
      <c r="H85" s="58">
        <v>0</v>
      </c>
      <c r="I85" s="23"/>
      <c r="J85" s="58">
        <v>0</v>
      </c>
    </row>
    <row r="86" spans="1:10" ht="20.149999999999999" customHeight="1" x14ac:dyDescent="0.25">
      <c r="A86" s="146"/>
      <c r="B86" s="147"/>
      <c r="C86" s="147"/>
      <c r="D86" s="147"/>
      <c r="E86" s="59"/>
      <c r="F86" s="24"/>
      <c r="G86" s="23"/>
      <c r="H86" s="58">
        <v>0</v>
      </c>
      <c r="I86" s="23"/>
      <c r="J86" s="58">
        <v>0</v>
      </c>
    </row>
    <row r="87" spans="1:10" ht="20.149999999999999" customHeight="1" x14ac:dyDescent="0.25">
      <c r="A87" s="146"/>
      <c r="B87" s="147"/>
      <c r="C87" s="147"/>
      <c r="D87" s="147"/>
      <c r="E87" s="59"/>
      <c r="F87" s="24"/>
      <c r="G87" s="23"/>
      <c r="H87" s="58">
        <v>0</v>
      </c>
      <c r="I87" s="23"/>
      <c r="J87" s="58">
        <v>0</v>
      </c>
    </row>
    <row r="88" spans="1:10" ht="20.149999999999999" customHeight="1" x14ac:dyDescent="0.25">
      <c r="A88" s="146"/>
      <c r="B88" s="147"/>
      <c r="C88" s="147"/>
      <c r="D88" s="147"/>
      <c r="E88" s="59"/>
      <c r="F88" s="24"/>
      <c r="G88" s="23"/>
      <c r="H88" s="58">
        <v>0</v>
      </c>
      <c r="I88" s="23"/>
      <c r="J88" s="58">
        <v>0</v>
      </c>
    </row>
    <row r="89" spans="1:10" ht="10.5" customHeight="1" x14ac:dyDescent="0.25">
      <c r="B89" s="148"/>
      <c r="C89" s="148"/>
      <c r="D89" s="148"/>
      <c r="E89" s="150"/>
      <c r="G89" s="150"/>
      <c r="H89" s="35"/>
      <c r="I89" s="143"/>
      <c r="J89" s="35"/>
    </row>
    <row r="90" spans="1:10" ht="23" x14ac:dyDescent="0.3">
      <c r="B90" s="145" t="s">
        <v>44</v>
      </c>
      <c r="C90" s="145"/>
      <c r="D90" s="145"/>
      <c r="E90" s="150"/>
      <c r="F90" s="35" t="s">
        <v>40</v>
      </c>
      <c r="G90" s="150"/>
      <c r="H90" s="35" t="s">
        <v>11</v>
      </c>
      <c r="I90" s="143"/>
      <c r="J90" s="35" t="s">
        <v>12</v>
      </c>
    </row>
    <row r="91" spans="1:10" ht="20.149999999999999" customHeight="1" x14ac:dyDescent="0.25">
      <c r="A91" s="138" t="s">
        <v>26</v>
      </c>
      <c r="B91" s="147"/>
      <c r="C91" s="147"/>
      <c r="D91" s="147"/>
      <c r="E91" s="59"/>
      <c r="F91" s="24"/>
      <c r="G91" s="23"/>
      <c r="H91" s="58">
        <v>0</v>
      </c>
      <c r="I91" s="23"/>
      <c r="J91" s="60"/>
    </row>
    <row r="92" spans="1:10" ht="20.149999999999999" customHeight="1" x14ac:dyDescent="0.25">
      <c r="A92" s="146"/>
      <c r="B92" s="147"/>
      <c r="C92" s="147"/>
      <c r="D92" s="147"/>
      <c r="E92" s="59"/>
      <c r="F92" s="24"/>
      <c r="G92" s="23"/>
      <c r="H92" s="58">
        <v>0</v>
      </c>
      <c r="I92" s="23"/>
      <c r="J92" s="60"/>
    </row>
    <row r="93" spans="1:10" ht="20.149999999999999" customHeight="1" x14ac:dyDescent="0.25">
      <c r="A93" s="146"/>
      <c r="B93" s="147"/>
      <c r="C93" s="147"/>
      <c r="D93" s="147"/>
      <c r="E93" s="59"/>
      <c r="F93" s="24"/>
      <c r="G93" s="23"/>
      <c r="H93" s="58">
        <v>0</v>
      </c>
      <c r="I93" s="23"/>
      <c r="J93" s="60"/>
    </row>
    <row r="94" spans="1:10" ht="20.149999999999999" customHeight="1" x14ac:dyDescent="0.25">
      <c r="A94" s="146"/>
      <c r="B94" s="147"/>
      <c r="C94" s="147"/>
      <c r="D94" s="147"/>
      <c r="E94" s="59"/>
      <c r="F94" s="24"/>
      <c r="G94" s="23"/>
      <c r="H94" s="58">
        <v>0</v>
      </c>
      <c r="I94" s="23"/>
      <c r="J94" s="60"/>
    </row>
    <row r="95" spans="1:10" ht="20.149999999999999" customHeight="1" x14ac:dyDescent="0.25">
      <c r="A95" s="146"/>
      <c r="B95" s="147"/>
      <c r="C95" s="147"/>
      <c r="D95" s="147"/>
      <c r="E95" s="59"/>
      <c r="F95" s="24"/>
      <c r="G95" s="23"/>
      <c r="H95" s="58">
        <v>0</v>
      </c>
      <c r="I95" s="23"/>
      <c r="J95" s="60"/>
    </row>
    <row r="96" spans="1:10" x14ac:dyDescent="0.25">
      <c r="A96" s="32"/>
      <c r="B96" s="86"/>
      <c r="C96" s="23"/>
      <c r="D96" s="23"/>
      <c r="E96" s="23"/>
      <c r="F96" s="23"/>
      <c r="G96" s="23"/>
      <c r="H96" s="23"/>
      <c r="I96" s="23"/>
    </row>
    <row r="97" spans="1:4" x14ac:dyDescent="0.25">
      <c r="A97"/>
      <c r="B97"/>
      <c r="C97"/>
      <c r="D97"/>
    </row>
    <row r="98" spans="1:4" x14ac:dyDescent="0.25">
      <c r="A98"/>
      <c r="B98"/>
      <c r="C98"/>
      <c r="D98"/>
    </row>
  </sheetData>
  <mergeCells count="65">
    <mergeCell ref="A3:A7"/>
    <mergeCell ref="B3:F3"/>
    <mergeCell ref="G3:H3"/>
    <mergeCell ref="J3:J7"/>
    <mergeCell ref="B4:F4"/>
    <mergeCell ref="G4:H4"/>
    <mergeCell ref="B5:H5"/>
    <mergeCell ref="B6:C7"/>
    <mergeCell ref="D6:E6"/>
    <mergeCell ref="F6:F7"/>
    <mergeCell ref="I61:I62"/>
    <mergeCell ref="B62:D62"/>
    <mergeCell ref="G6:H6"/>
    <mergeCell ref="D7:E7"/>
    <mergeCell ref="G7:H7"/>
    <mergeCell ref="H30:I30"/>
    <mergeCell ref="B56:D56"/>
    <mergeCell ref="B57:D57"/>
    <mergeCell ref="A58:A60"/>
    <mergeCell ref="B58:D58"/>
    <mergeCell ref="B59:D59"/>
    <mergeCell ref="B60:D60"/>
    <mergeCell ref="B61:D61"/>
    <mergeCell ref="B63:D63"/>
    <mergeCell ref="B64:D64"/>
    <mergeCell ref="A65:A70"/>
    <mergeCell ref="B65:D65"/>
    <mergeCell ref="B66:D66"/>
    <mergeCell ref="B67:D67"/>
    <mergeCell ref="B68:D68"/>
    <mergeCell ref="B69:D69"/>
    <mergeCell ref="B70:D70"/>
    <mergeCell ref="B71:D71"/>
    <mergeCell ref="G71:G72"/>
    <mergeCell ref="I71:I72"/>
    <mergeCell ref="B72:D72"/>
    <mergeCell ref="A73:A77"/>
    <mergeCell ref="B73:D73"/>
    <mergeCell ref="B74:D74"/>
    <mergeCell ref="B75:D75"/>
    <mergeCell ref="B76:D76"/>
    <mergeCell ref="B77:D77"/>
    <mergeCell ref="I89:I90"/>
    <mergeCell ref="B90:D90"/>
    <mergeCell ref="B78:D78"/>
    <mergeCell ref="B79:D79"/>
    <mergeCell ref="A80:A88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E89:E90"/>
    <mergeCell ref="G89:G90"/>
    <mergeCell ref="A91:A95"/>
    <mergeCell ref="B91:D91"/>
    <mergeCell ref="B92:D92"/>
    <mergeCell ref="B93:D93"/>
    <mergeCell ref="B94:D94"/>
    <mergeCell ref="B95:D95"/>
  </mergeCells>
  <printOptions horizontalCentered="1" verticalCentered="1"/>
  <pageMargins left="0.35433070866141736" right="0.31496062992125984" top="0.47244094488188981" bottom="0.47244094488188981" header="0.47244094488188981" footer="0.51181102362204722"/>
  <pageSetup paperSize="9" scale="81" fitToHeight="3" orientation="portrait" r:id="rId1"/>
  <headerFooter alignWithMargins="0">
    <oddFooter>&amp;LCCXX R&amp;P accounts (SS)&amp;C&amp;P&amp;R&amp;D</oddFooter>
  </headerFooter>
  <rowBreaks count="1" manualBreakCount="1">
    <brk id="5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3:J96"/>
  <sheetViews>
    <sheetView topLeftCell="A27" zoomScale="70" zoomScaleNormal="70" workbookViewId="0">
      <selection activeCell="H51" sqref="H51"/>
    </sheetView>
  </sheetViews>
  <sheetFormatPr defaultColWidth="9.08984375" defaultRowHeight="12.5" x14ac:dyDescent="0.25"/>
  <cols>
    <col min="1" max="1" width="31.6328125" style="1" customWidth="1"/>
    <col min="2" max="2" width="15.453125" style="69" customWidth="1"/>
    <col min="3" max="3" width="1.6328125" style="1" customWidth="1"/>
    <col min="4" max="4" width="15.453125" style="1" customWidth="1"/>
    <col min="5" max="5" width="1.54296875" style="1" customWidth="1"/>
    <col min="6" max="6" width="15.453125" style="1" customWidth="1"/>
    <col min="7" max="7" width="1.453125" style="1" customWidth="1"/>
    <col min="8" max="8" width="15.453125" style="1" customWidth="1"/>
    <col min="9" max="9" width="1.54296875" style="1" customWidth="1"/>
    <col min="10" max="10" width="14.6328125" style="1" customWidth="1"/>
    <col min="11" max="16384" width="9.08984375" style="1"/>
  </cols>
  <sheetData>
    <row r="3" spans="1:10" ht="12.75" customHeight="1" x14ac:dyDescent="0.25">
      <c r="A3" s="109"/>
      <c r="B3" s="110" t="s">
        <v>13</v>
      </c>
      <c r="C3" s="111"/>
      <c r="D3" s="111"/>
      <c r="E3" s="111"/>
      <c r="F3" s="111"/>
      <c r="G3" s="112" t="s">
        <v>32</v>
      </c>
      <c r="H3" s="113"/>
      <c r="J3" s="114"/>
    </row>
    <row r="4" spans="1:10" ht="15" customHeight="1" x14ac:dyDescent="0.25">
      <c r="A4" s="109"/>
      <c r="B4" s="117" t="s">
        <v>49</v>
      </c>
      <c r="C4" s="118"/>
      <c r="D4" s="118"/>
      <c r="E4" s="118"/>
      <c r="F4" s="118"/>
      <c r="G4" s="119">
        <v>304785</v>
      </c>
      <c r="H4" s="120"/>
      <c r="J4" s="115"/>
    </row>
    <row r="5" spans="1:10" ht="24" customHeight="1" x14ac:dyDescent="0.25">
      <c r="A5" s="109"/>
      <c r="B5" s="121" t="s">
        <v>37</v>
      </c>
      <c r="C5" s="122"/>
      <c r="D5" s="122"/>
      <c r="E5" s="122"/>
      <c r="F5" s="122"/>
      <c r="G5" s="122"/>
      <c r="H5" s="122"/>
      <c r="J5" s="115"/>
    </row>
    <row r="6" spans="1:10" ht="14.25" customHeight="1" x14ac:dyDescent="0.25">
      <c r="A6" s="109"/>
      <c r="B6" s="123" t="s">
        <v>42</v>
      </c>
      <c r="C6" s="124"/>
      <c r="D6" s="127" t="s">
        <v>14</v>
      </c>
      <c r="E6" s="128"/>
      <c r="F6" s="129" t="s">
        <v>15</v>
      </c>
      <c r="G6" s="127" t="s">
        <v>16</v>
      </c>
      <c r="H6" s="128"/>
      <c r="J6" s="115"/>
    </row>
    <row r="7" spans="1:10" ht="16.5" customHeight="1" x14ac:dyDescent="0.25">
      <c r="A7" s="109"/>
      <c r="B7" s="125"/>
      <c r="C7" s="126"/>
      <c r="D7" s="131">
        <v>43556</v>
      </c>
      <c r="E7" s="132"/>
      <c r="F7" s="130"/>
      <c r="G7" s="133">
        <v>43921</v>
      </c>
      <c r="H7" s="134"/>
      <c r="J7" s="116"/>
    </row>
    <row r="8" spans="1:10" x14ac:dyDescent="0.25">
      <c r="H8" s="96"/>
    </row>
    <row r="9" spans="1:10" customFormat="1" ht="20" x14ac:dyDescent="0.4">
      <c r="A9" s="95" t="s">
        <v>36</v>
      </c>
      <c r="B9" s="98"/>
      <c r="C9" s="95"/>
      <c r="D9" s="95"/>
      <c r="E9" s="95"/>
      <c r="F9" s="95"/>
      <c r="G9" s="95"/>
      <c r="H9" s="95"/>
      <c r="I9" s="64"/>
      <c r="J9" s="65"/>
    </row>
    <row r="10" spans="1:10" customFormat="1" ht="28" x14ac:dyDescent="0.3">
      <c r="A10" s="97"/>
      <c r="B10" s="2" t="s">
        <v>0</v>
      </c>
      <c r="C10" s="2"/>
      <c r="D10" s="2" t="s">
        <v>1</v>
      </c>
      <c r="E10" s="2"/>
      <c r="F10" s="2" t="s">
        <v>20</v>
      </c>
      <c r="G10" s="2"/>
      <c r="H10" s="2" t="s">
        <v>21</v>
      </c>
      <c r="I10" s="3"/>
      <c r="J10" s="61" t="s">
        <v>27</v>
      </c>
    </row>
    <row r="11" spans="1:10" customFormat="1" ht="23" x14ac:dyDescent="0.3">
      <c r="A11" s="4"/>
      <c r="B11" s="70" t="s">
        <v>46</v>
      </c>
      <c r="C11" s="6"/>
      <c r="D11" s="5" t="s">
        <v>2</v>
      </c>
      <c r="E11" s="6"/>
      <c r="F11" s="5" t="s">
        <v>2</v>
      </c>
      <c r="G11" s="6"/>
      <c r="H11" s="5" t="s">
        <v>2</v>
      </c>
      <c r="I11" s="7"/>
      <c r="J11" s="5" t="s">
        <v>2</v>
      </c>
    </row>
    <row r="12" spans="1:10" customFormat="1" ht="14" x14ac:dyDescent="0.3">
      <c r="A12" s="62" t="s">
        <v>19</v>
      </c>
      <c r="B12" s="71"/>
      <c r="C12" s="8"/>
      <c r="D12" s="8"/>
      <c r="E12" s="8"/>
      <c r="F12" s="8"/>
      <c r="G12" s="8"/>
      <c r="H12" s="8"/>
      <c r="I12" s="9"/>
      <c r="J12" s="1"/>
    </row>
    <row r="13" spans="1:10" customFormat="1" x14ac:dyDescent="0.25">
      <c r="A13" s="100" t="s">
        <v>50</v>
      </c>
      <c r="B13" s="72"/>
      <c r="C13" s="11"/>
      <c r="D13" s="10">
        <v>0</v>
      </c>
      <c r="E13" s="11"/>
      <c r="F13" s="10">
        <v>0</v>
      </c>
      <c r="G13" s="11"/>
      <c r="H13" s="46">
        <f>F13+D13+B13</f>
        <v>0</v>
      </c>
      <c r="I13" s="7"/>
      <c r="J13" s="107">
        <v>2500</v>
      </c>
    </row>
    <row r="14" spans="1:10" customFormat="1" x14ac:dyDescent="0.25">
      <c r="A14" s="100" t="s">
        <v>51</v>
      </c>
      <c r="B14" s="72"/>
      <c r="C14" s="11"/>
      <c r="D14" s="10">
        <v>0</v>
      </c>
      <c r="E14" s="11"/>
      <c r="F14" s="10">
        <v>0</v>
      </c>
      <c r="G14" s="11"/>
      <c r="H14" s="46">
        <f t="shared" ref="H14:H20" si="0">F14+D14+B14</f>
        <v>0</v>
      </c>
      <c r="I14" s="7"/>
      <c r="J14" s="10">
        <v>1621</v>
      </c>
    </row>
    <row r="15" spans="1:10" customFormat="1" x14ac:dyDescent="0.25">
      <c r="A15" s="100" t="s">
        <v>57</v>
      </c>
      <c r="B15" s="72">
        <v>625</v>
      </c>
      <c r="C15" s="11"/>
      <c r="D15" s="10">
        <v>0</v>
      </c>
      <c r="E15" s="11"/>
      <c r="F15" s="10">
        <v>0</v>
      </c>
      <c r="G15" s="11"/>
      <c r="H15" s="46">
        <f t="shared" si="0"/>
        <v>625</v>
      </c>
      <c r="I15" s="7"/>
      <c r="J15" s="10">
        <v>0</v>
      </c>
    </row>
    <row r="16" spans="1:10" customFormat="1" x14ac:dyDescent="0.25">
      <c r="A16" s="100"/>
      <c r="B16" s="72">
        <v>0</v>
      </c>
      <c r="C16" s="11"/>
      <c r="D16" s="10">
        <v>0</v>
      </c>
      <c r="E16" s="11"/>
      <c r="F16" s="10">
        <v>0</v>
      </c>
      <c r="G16" s="11"/>
      <c r="H16" s="46">
        <f t="shared" si="0"/>
        <v>0</v>
      </c>
      <c r="I16" s="7"/>
      <c r="J16" s="10">
        <v>0</v>
      </c>
    </row>
    <row r="17" spans="1:10" customFormat="1" x14ac:dyDescent="0.25">
      <c r="A17" s="100"/>
      <c r="B17" s="72">
        <v>0</v>
      </c>
      <c r="C17" s="11"/>
      <c r="D17" s="10">
        <v>0</v>
      </c>
      <c r="E17" s="11"/>
      <c r="F17" s="10">
        <v>0</v>
      </c>
      <c r="G17" s="11"/>
      <c r="H17" s="46">
        <f t="shared" si="0"/>
        <v>0</v>
      </c>
      <c r="I17" s="7"/>
      <c r="J17" s="10">
        <v>0</v>
      </c>
    </row>
    <row r="18" spans="1:10" customFormat="1" x14ac:dyDescent="0.25">
      <c r="A18" s="100"/>
      <c r="B18" s="72">
        <v>0</v>
      </c>
      <c r="C18" s="11"/>
      <c r="D18" s="10">
        <v>0</v>
      </c>
      <c r="E18" s="11"/>
      <c r="F18" s="10">
        <v>0</v>
      </c>
      <c r="G18" s="11"/>
      <c r="H18" s="46">
        <f t="shared" si="0"/>
        <v>0</v>
      </c>
      <c r="I18" s="7"/>
      <c r="J18" s="10">
        <v>0</v>
      </c>
    </row>
    <row r="19" spans="1:10" customFormat="1" x14ac:dyDescent="0.25">
      <c r="A19" s="100"/>
      <c r="B19" s="72">
        <v>0</v>
      </c>
      <c r="C19" s="11"/>
      <c r="D19" s="10">
        <v>0</v>
      </c>
      <c r="E19" s="11"/>
      <c r="F19" s="10">
        <v>0</v>
      </c>
      <c r="G19" s="11"/>
      <c r="H19" s="46">
        <f t="shared" si="0"/>
        <v>0</v>
      </c>
      <c r="I19" s="7"/>
      <c r="J19" s="10">
        <v>0</v>
      </c>
    </row>
    <row r="20" spans="1:10" customFormat="1" x14ac:dyDescent="0.25">
      <c r="A20" s="100"/>
      <c r="B20" s="72">
        <v>0</v>
      </c>
      <c r="C20" s="11"/>
      <c r="D20" s="10">
        <v>0</v>
      </c>
      <c r="E20" s="11"/>
      <c r="F20" s="10">
        <v>0</v>
      </c>
      <c r="G20" s="11"/>
      <c r="H20" s="46">
        <f t="shared" si="0"/>
        <v>0</v>
      </c>
      <c r="I20" s="7"/>
      <c r="J20" s="10">
        <v>0</v>
      </c>
    </row>
    <row r="21" spans="1:10" customFormat="1" ht="31.5" thickBot="1" x14ac:dyDescent="0.4">
      <c r="A21" s="13" t="s">
        <v>45</v>
      </c>
      <c r="B21" s="73">
        <f>SUM(B13:B20)</f>
        <v>625</v>
      </c>
      <c r="C21" s="14"/>
      <c r="D21" s="47">
        <f>SUM(D13:D20)</f>
        <v>0</v>
      </c>
      <c r="E21" s="11"/>
      <c r="F21" s="47">
        <f>SUM(F13:F20)</f>
        <v>0</v>
      </c>
      <c r="G21" s="11"/>
      <c r="H21" s="47">
        <f>IF((B21+D21+F21)=SUM(H13:H20),B21+D21+F21,"Cross Add Error")</f>
        <v>625</v>
      </c>
      <c r="I21" s="7"/>
      <c r="J21" s="47">
        <f>SUM(J13:J20)</f>
        <v>4121</v>
      </c>
    </row>
    <row r="22" spans="1:10" customFormat="1" ht="6.75" customHeight="1" thickTop="1" x14ac:dyDescent="0.25">
      <c r="A22" s="7"/>
      <c r="B22" s="74"/>
      <c r="C22" s="7"/>
      <c r="D22" s="7"/>
      <c r="E22" s="7"/>
      <c r="F22" s="7"/>
      <c r="G22" s="7"/>
      <c r="H22" s="7"/>
      <c r="I22" s="7"/>
      <c r="J22" s="1"/>
    </row>
    <row r="23" spans="1:10" customFormat="1" ht="28" x14ac:dyDescent="0.3">
      <c r="A23" s="102" t="s">
        <v>47</v>
      </c>
      <c r="B23" s="71"/>
      <c r="C23" s="8"/>
      <c r="D23" s="8"/>
      <c r="E23" s="8"/>
      <c r="F23" s="8"/>
      <c r="G23" s="8"/>
      <c r="H23" s="8"/>
      <c r="I23" s="9"/>
      <c r="J23" s="1"/>
    </row>
    <row r="24" spans="1:10" customFormat="1" ht="14" x14ac:dyDescent="0.3">
      <c r="A24" s="102"/>
      <c r="B24" s="72">
        <v>0</v>
      </c>
      <c r="C24" s="8"/>
      <c r="D24" s="72">
        <v>0</v>
      </c>
      <c r="E24" s="8"/>
      <c r="F24" s="72">
        <v>0</v>
      </c>
      <c r="G24" s="8"/>
      <c r="H24" s="46">
        <f>B24+D24+F24</f>
        <v>0</v>
      </c>
      <c r="I24" s="9"/>
      <c r="J24" s="72"/>
    </row>
    <row r="25" spans="1:10" customFormat="1" x14ac:dyDescent="0.25">
      <c r="A25" s="100"/>
      <c r="B25" s="72">
        <v>0</v>
      </c>
      <c r="C25" s="15"/>
      <c r="D25" s="72">
        <v>0</v>
      </c>
      <c r="E25" s="15"/>
      <c r="F25" s="72">
        <v>0</v>
      </c>
      <c r="G25" s="16"/>
      <c r="H25" s="46">
        <f>B25+D25+F25</f>
        <v>0</v>
      </c>
      <c r="I25" s="7"/>
      <c r="J25" s="72">
        <v>0</v>
      </c>
    </row>
    <row r="26" spans="1:10" customFormat="1" ht="16" thickBot="1" x14ac:dyDescent="0.4">
      <c r="A26" s="13" t="s">
        <v>34</v>
      </c>
      <c r="B26" s="73">
        <f>SUM(B24:B25)</f>
        <v>0</v>
      </c>
      <c r="C26" s="8"/>
      <c r="D26" s="73">
        <f>SUM(D24:D25)</f>
        <v>0</v>
      </c>
      <c r="E26" s="8"/>
      <c r="F26" s="73">
        <f>SUM(F24:F25)</f>
        <v>0</v>
      </c>
      <c r="G26" s="8"/>
      <c r="H26" s="47">
        <f>IF((B26+D26+F26)=SUM(H24:H25),B26+D26+F26,"Cross Add Error")</f>
        <v>0</v>
      </c>
      <c r="I26" s="8"/>
      <c r="J26" s="73">
        <f>SUM(J24:J25)</f>
        <v>0</v>
      </c>
    </row>
    <row r="27" spans="1:10" customFormat="1" ht="13.5" thickTop="1" thickBot="1" x14ac:dyDescent="0.3">
      <c r="A27" s="103"/>
      <c r="B27" s="75"/>
      <c r="C27" s="15"/>
      <c r="D27" s="66"/>
      <c r="E27" s="15"/>
      <c r="F27" s="66"/>
      <c r="G27" s="16"/>
      <c r="H27" s="67"/>
      <c r="I27" s="7"/>
      <c r="J27" s="1"/>
    </row>
    <row r="28" spans="1:10" customFormat="1" ht="16.5" thickTop="1" thickBot="1" x14ac:dyDescent="0.4">
      <c r="A28" s="13" t="s">
        <v>29</v>
      </c>
      <c r="B28" s="80">
        <f>B21+B26</f>
        <v>625</v>
      </c>
      <c r="C28" s="8"/>
      <c r="D28" s="80">
        <f>D21+D26</f>
        <v>0</v>
      </c>
      <c r="E28" s="8"/>
      <c r="F28" s="80">
        <f>F21+F26</f>
        <v>0</v>
      </c>
      <c r="G28" s="8"/>
      <c r="H28" s="47">
        <f>IF((B28+D28+F28)=(H21+H26),B28+D28+F28,"Cross Add Error")</f>
        <v>625</v>
      </c>
      <c r="I28" s="8"/>
      <c r="J28" s="80">
        <f>J21+J26</f>
        <v>4121</v>
      </c>
    </row>
    <row r="29" spans="1:10" customFormat="1" ht="13" thickTop="1" x14ac:dyDescent="0.25">
      <c r="A29" s="1"/>
      <c r="B29" s="69"/>
      <c r="C29" s="1"/>
      <c r="D29" s="1"/>
      <c r="E29" s="1"/>
      <c r="F29" s="1"/>
      <c r="G29" s="1"/>
      <c r="H29" s="1"/>
      <c r="I29" s="1"/>
      <c r="J29" s="1"/>
    </row>
    <row r="30" spans="1:10" customFormat="1" ht="14" x14ac:dyDescent="0.25">
      <c r="A30" s="63" t="s">
        <v>22</v>
      </c>
      <c r="B30" s="76"/>
      <c r="C30" s="18"/>
      <c r="D30" s="18"/>
      <c r="E30" s="18"/>
      <c r="F30" s="18"/>
      <c r="G30" s="18"/>
      <c r="H30" s="135"/>
      <c r="I30" s="135"/>
      <c r="J30" s="18"/>
    </row>
    <row r="31" spans="1:10" customFormat="1" x14ac:dyDescent="0.25">
      <c r="A31" s="101" t="s">
        <v>52</v>
      </c>
      <c r="B31" s="29"/>
      <c r="C31" s="20"/>
      <c r="D31" s="19">
        <v>0</v>
      </c>
      <c r="E31" s="21"/>
      <c r="F31" s="19">
        <v>0</v>
      </c>
      <c r="G31" s="21"/>
      <c r="H31" s="48">
        <f t="shared" ref="H31:H39" si="1">F31+D31+B31</f>
        <v>0</v>
      </c>
      <c r="I31" s="22"/>
      <c r="J31" s="19">
        <v>17</v>
      </c>
    </row>
    <row r="32" spans="1:10" customFormat="1" x14ac:dyDescent="0.25">
      <c r="A32" s="101"/>
      <c r="B32" s="29"/>
      <c r="C32" s="20"/>
      <c r="D32" s="19">
        <v>0</v>
      </c>
      <c r="E32" s="21"/>
      <c r="F32" s="19">
        <v>0</v>
      </c>
      <c r="G32" s="21"/>
      <c r="H32" s="48">
        <f t="shared" si="1"/>
        <v>0</v>
      </c>
      <c r="I32" s="22"/>
      <c r="J32" s="19">
        <v>0</v>
      </c>
    </row>
    <row r="33" spans="1:10" customFormat="1" x14ac:dyDescent="0.25">
      <c r="A33" s="101"/>
      <c r="B33" s="29">
        <v>0</v>
      </c>
      <c r="C33" s="20"/>
      <c r="D33" s="19">
        <v>0</v>
      </c>
      <c r="E33" s="21"/>
      <c r="F33" s="19">
        <v>0</v>
      </c>
      <c r="G33" s="21"/>
      <c r="H33" s="48">
        <f t="shared" si="1"/>
        <v>0</v>
      </c>
      <c r="I33" s="22"/>
      <c r="J33" s="19">
        <v>0</v>
      </c>
    </row>
    <row r="34" spans="1:10" customFormat="1" x14ac:dyDescent="0.25">
      <c r="A34" s="101"/>
      <c r="B34" s="29">
        <v>0</v>
      </c>
      <c r="C34" s="20"/>
      <c r="D34" s="19">
        <v>0</v>
      </c>
      <c r="E34" s="21"/>
      <c r="F34" s="19">
        <v>0</v>
      </c>
      <c r="G34" s="21"/>
      <c r="H34" s="48">
        <f t="shared" si="1"/>
        <v>0</v>
      </c>
      <c r="I34" s="22"/>
      <c r="J34" s="19">
        <v>0</v>
      </c>
    </row>
    <row r="35" spans="1:10" customFormat="1" x14ac:dyDescent="0.25">
      <c r="A35" s="101"/>
      <c r="B35" s="29">
        <v>0</v>
      </c>
      <c r="C35" s="20"/>
      <c r="D35" s="19">
        <v>0</v>
      </c>
      <c r="E35" s="21"/>
      <c r="F35" s="19">
        <v>0</v>
      </c>
      <c r="G35" s="21"/>
      <c r="H35" s="48">
        <f t="shared" si="1"/>
        <v>0</v>
      </c>
      <c r="I35" s="22"/>
      <c r="J35" s="19">
        <v>0</v>
      </c>
    </row>
    <row r="36" spans="1:10" customFormat="1" x14ac:dyDescent="0.25">
      <c r="A36" s="101"/>
      <c r="B36" s="29">
        <v>0</v>
      </c>
      <c r="C36" s="20"/>
      <c r="D36" s="19">
        <v>0</v>
      </c>
      <c r="E36" s="21"/>
      <c r="F36" s="19">
        <v>0</v>
      </c>
      <c r="G36" s="21"/>
      <c r="H36" s="48">
        <f t="shared" si="1"/>
        <v>0</v>
      </c>
      <c r="I36" s="22"/>
      <c r="J36" s="19">
        <v>0</v>
      </c>
    </row>
    <row r="37" spans="1:10" customFormat="1" x14ac:dyDescent="0.25">
      <c r="A37" s="101"/>
      <c r="B37" s="29">
        <v>0</v>
      </c>
      <c r="C37" s="20"/>
      <c r="D37" s="19">
        <v>0</v>
      </c>
      <c r="E37" s="21"/>
      <c r="F37" s="19">
        <v>0</v>
      </c>
      <c r="G37" s="21"/>
      <c r="H37" s="48">
        <f t="shared" si="1"/>
        <v>0</v>
      </c>
      <c r="I37" s="22"/>
      <c r="J37" s="19">
        <v>0</v>
      </c>
    </row>
    <row r="38" spans="1:10" customFormat="1" x14ac:dyDescent="0.25">
      <c r="A38" s="101"/>
      <c r="B38" s="29">
        <v>0</v>
      </c>
      <c r="C38" s="20"/>
      <c r="D38" s="19">
        <v>0</v>
      </c>
      <c r="E38" s="21"/>
      <c r="F38" s="19">
        <v>0</v>
      </c>
      <c r="G38" s="21"/>
      <c r="H38" s="48">
        <f t="shared" si="1"/>
        <v>0</v>
      </c>
      <c r="I38" s="22"/>
      <c r="J38" s="19">
        <v>0</v>
      </c>
    </row>
    <row r="39" spans="1:10" customFormat="1" x14ac:dyDescent="0.25">
      <c r="A39" s="101"/>
      <c r="B39" s="29">
        <v>0</v>
      </c>
      <c r="C39" s="20"/>
      <c r="D39" s="19">
        <v>0</v>
      </c>
      <c r="E39" s="21"/>
      <c r="F39" s="19">
        <v>0</v>
      </c>
      <c r="G39" s="21"/>
      <c r="H39" s="48">
        <f t="shared" si="1"/>
        <v>0</v>
      </c>
      <c r="I39" s="22"/>
      <c r="J39" s="19">
        <v>0</v>
      </c>
    </row>
    <row r="40" spans="1:10" customFormat="1" ht="16" thickBot="1" x14ac:dyDescent="0.3">
      <c r="A40" s="25" t="s">
        <v>28</v>
      </c>
      <c r="B40" s="77">
        <f>SUM(B31:B39)</f>
        <v>0</v>
      </c>
      <c r="C40" s="26"/>
      <c r="D40" s="49">
        <f>SUM(D31:D39)</f>
        <v>0</v>
      </c>
      <c r="E40" s="21"/>
      <c r="F40" s="49">
        <f>SUM(F31:F39)</f>
        <v>0</v>
      </c>
      <c r="G40" s="21"/>
      <c r="H40" s="49">
        <f>IF((B40+D40+F40)=SUM(H31:H39),F40+D40+B40,"Cross Add Error")</f>
        <v>0</v>
      </c>
      <c r="I40" s="22"/>
      <c r="J40" s="49">
        <f>SUM(J31:J39)</f>
        <v>17</v>
      </c>
    </row>
    <row r="41" spans="1:10" customFormat="1" ht="14.5" thickTop="1" x14ac:dyDescent="0.3">
      <c r="A41" s="104"/>
      <c r="B41" s="78"/>
      <c r="C41" s="30"/>
      <c r="D41" s="27"/>
      <c r="E41" s="30"/>
      <c r="F41" s="30"/>
      <c r="G41" s="30"/>
      <c r="H41" s="30"/>
      <c r="I41" s="30"/>
      <c r="J41" s="30"/>
    </row>
    <row r="42" spans="1:10" customFormat="1" ht="28" x14ac:dyDescent="0.25">
      <c r="A42" s="105" t="s">
        <v>48</v>
      </c>
      <c r="B42" s="106"/>
      <c r="C42" s="8"/>
      <c r="D42" s="8"/>
      <c r="E42" s="8"/>
      <c r="F42" s="8"/>
      <c r="G42" s="8"/>
      <c r="H42" s="8"/>
      <c r="I42" s="9"/>
      <c r="J42" s="1"/>
    </row>
    <row r="43" spans="1:10" customFormat="1" ht="14" x14ac:dyDescent="0.25">
      <c r="A43" s="105"/>
      <c r="B43" s="29">
        <v>0</v>
      </c>
      <c r="C43" s="8"/>
      <c r="D43" s="29">
        <v>0</v>
      </c>
      <c r="E43" s="8"/>
      <c r="F43" s="29">
        <v>0</v>
      </c>
      <c r="G43" s="8"/>
      <c r="H43" s="48">
        <f>B43+D43+F43</f>
        <v>0</v>
      </c>
      <c r="I43" s="9"/>
      <c r="J43" s="72"/>
    </row>
    <row r="44" spans="1:10" customFormat="1" x14ac:dyDescent="0.25">
      <c r="A44" s="101"/>
      <c r="B44" s="29">
        <v>0</v>
      </c>
      <c r="C44" s="20"/>
      <c r="D44" s="29">
        <v>0</v>
      </c>
      <c r="E44" s="21"/>
      <c r="F44" s="29">
        <v>0</v>
      </c>
      <c r="G44" s="21"/>
      <c r="H44" s="48">
        <f>B44+D44+F44</f>
        <v>0</v>
      </c>
      <c r="I44" s="22"/>
      <c r="J44" s="19"/>
    </row>
    <row r="45" spans="1:10" customFormat="1" ht="16" thickBot="1" x14ac:dyDescent="0.3">
      <c r="A45" s="25" t="s">
        <v>28</v>
      </c>
      <c r="B45" s="77">
        <f>SUM(B43:B44)</f>
        <v>0</v>
      </c>
      <c r="C45" s="8"/>
      <c r="D45" s="77">
        <f>SUM(D43:D44)</f>
        <v>0</v>
      </c>
      <c r="E45" s="8"/>
      <c r="F45" s="77">
        <f>SUM(F43:F44)</f>
        <v>0</v>
      </c>
      <c r="G45" s="8"/>
      <c r="H45" s="49">
        <f>IF((B45+D45+F45)=SUM(H43:H44),F45+D45+B45,"Cross Add Error")</f>
        <v>0</v>
      </c>
      <c r="I45" s="8"/>
      <c r="J45" s="77">
        <f>J44</f>
        <v>0</v>
      </c>
    </row>
    <row r="46" spans="1:10" customFormat="1" ht="14" thickTop="1" thickBot="1" x14ac:dyDescent="0.35">
      <c r="A46" s="1"/>
      <c r="B46" s="79"/>
      <c r="C46" s="1"/>
      <c r="D46" s="68"/>
      <c r="E46" s="1"/>
      <c r="F46" s="68"/>
      <c r="G46" s="1"/>
      <c r="H46" s="68"/>
      <c r="I46" s="1"/>
      <c r="J46" s="1"/>
    </row>
    <row r="47" spans="1:10" customFormat="1" ht="16.5" thickTop="1" thickBot="1" x14ac:dyDescent="0.35">
      <c r="A47" s="87" t="s">
        <v>35</v>
      </c>
      <c r="B47" s="80">
        <f>B40+B45</f>
        <v>0</v>
      </c>
      <c r="C47" s="8"/>
      <c r="D47" s="80">
        <f t="shared" ref="D47:J47" si="2">D40+D45</f>
        <v>0</v>
      </c>
      <c r="E47" s="8"/>
      <c r="F47" s="80">
        <f t="shared" si="2"/>
        <v>0</v>
      </c>
      <c r="G47" s="8"/>
      <c r="H47" s="49">
        <f>IF((B47+D47+F47)=(H40+H45),F47+D47+B47,"Cross Add Error")</f>
        <v>0</v>
      </c>
      <c r="I47" s="8"/>
      <c r="J47" s="80">
        <f t="shared" si="2"/>
        <v>17</v>
      </c>
    </row>
    <row r="48" spans="1:10" customFormat="1" ht="13.5" thickTop="1" thickBot="1" x14ac:dyDescent="0.3">
      <c r="A48" s="1"/>
      <c r="B48" s="81"/>
      <c r="C48" s="31"/>
      <c r="D48" s="31"/>
      <c r="E48" s="31"/>
      <c r="F48" s="31"/>
      <c r="G48" s="31"/>
      <c r="H48" s="31"/>
      <c r="I48" s="23"/>
      <c r="J48" s="1"/>
    </row>
    <row r="49" spans="1:10" customFormat="1" ht="16.5" thickTop="1" thickBot="1" x14ac:dyDescent="0.35">
      <c r="A49" s="88" t="s">
        <v>30</v>
      </c>
      <c r="B49" s="82">
        <f>+B28-B47</f>
        <v>625</v>
      </c>
      <c r="C49" s="33"/>
      <c r="D49" s="51">
        <f>+D28-D47</f>
        <v>0</v>
      </c>
      <c r="E49" s="34"/>
      <c r="F49" s="51">
        <f>+F28-F47</f>
        <v>0</v>
      </c>
      <c r="G49" s="34"/>
      <c r="H49" s="51">
        <f>IF((B49+D49+F49)=(+H28-H47),F49+D49+B49,"Cross Add Error")</f>
        <v>625</v>
      </c>
      <c r="I49" s="23"/>
      <c r="J49" s="51">
        <f>+J28-J47</f>
        <v>4104</v>
      </c>
    </row>
    <row r="50" spans="1:10" customFormat="1" ht="14" x14ac:dyDescent="0.3">
      <c r="A50" s="17" t="s">
        <v>43</v>
      </c>
      <c r="B50" s="83"/>
      <c r="C50" s="33"/>
      <c r="D50" s="36">
        <v>0</v>
      </c>
      <c r="E50" s="34"/>
      <c r="F50" s="37">
        <v>0</v>
      </c>
      <c r="G50" s="34"/>
      <c r="H50" s="48">
        <f>IF(F50+D50+B50=0,0,"Transfer error")</f>
        <v>0</v>
      </c>
      <c r="I50" s="23"/>
      <c r="J50" s="36">
        <v>0</v>
      </c>
    </row>
    <row r="51" spans="1:10" customFormat="1" ht="14.5" thickBot="1" x14ac:dyDescent="0.35">
      <c r="A51" s="17" t="s">
        <v>31</v>
      </c>
      <c r="B51" s="84">
        <v>22144</v>
      </c>
      <c r="C51" s="33"/>
      <c r="D51" s="38">
        <v>0</v>
      </c>
      <c r="E51" s="34"/>
      <c r="F51" s="39">
        <v>0</v>
      </c>
      <c r="G51" s="34"/>
      <c r="H51" s="52">
        <v>22144</v>
      </c>
      <c r="I51" s="23"/>
      <c r="J51" s="38">
        <v>18040</v>
      </c>
    </row>
    <row r="52" spans="1:10" customFormat="1" ht="16.5" thickTop="1" thickBot="1" x14ac:dyDescent="0.35">
      <c r="A52" s="88" t="s">
        <v>3</v>
      </c>
      <c r="B52" s="85">
        <f>+B49+B50+B51</f>
        <v>22769</v>
      </c>
      <c r="C52" s="33"/>
      <c r="D52" s="53">
        <f>+D49+D50+D51</f>
        <v>0</v>
      </c>
      <c r="E52" s="34"/>
      <c r="F52" s="53">
        <f>+F49+F50+F51</f>
        <v>0</v>
      </c>
      <c r="G52" s="34"/>
      <c r="H52" s="50">
        <f>IF((B52+D52+F52)=(H49+H50+H51),B52+D52+F52,"Cross Add Error")</f>
        <v>22769</v>
      </c>
      <c r="I52" s="23"/>
      <c r="J52" s="53">
        <f>+J49+J50+J51</f>
        <v>22144</v>
      </c>
    </row>
    <row r="53" spans="1:10" customFormat="1" ht="13" thickTop="1" x14ac:dyDescent="0.25">
      <c r="A53" s="1"/>
      <c r="B53" s="69"/>
      <c r="C53" s="1"/>
      <c r="D53" s="1"/>
      <c r="E53" s="1"/>
      <c r="F53" s="1"/>
      <c r="G53" s="1"/>
      <c r="H53" s="1"/>
      <c r="I53" s="1"/>
      <c r="J53" s="1"/>
    </row>
    <row r="55" spans="1:10" s="94" customFormat="1" ht="26.25" customHeight="1" x14ac:dyDescent="0.25">
      <c r="A55" s="90" t="s">
        <v>38</v>
      </c>
      <c r="B55" s="91"/>
      <c r="C55" s="90"/>
      <c r="D55" s="90"/>
      <c r="E55" s="90"/>
      <c r="F55" s="90"/>
      <c r="G55" s="90"/>
      <c r="H55" s="90"/>
      <c r="I55" s="92"/>
      <c r="J55" s="93"/>
    </row>
    <row r="56" spans="1:10" ht="28" x14ac:dyDescent="0.3">
      <c r="A56" s="99" t="s">
        <v>18</v>
      </c>
      <c r="B56" s="136" t="s">
        <v>17</v>
      </c>
      <c r="C56" s="136"/>
      <c r="D56" s="136"/>
      <c r="E56" s="41"/>
      <c r="F56" s="40" t="s">
        <v>4</v>
      </c>
      <c r="H56" s="40" t="s">
        <v>5</v>
      </c>
      <c r="I56" s="23"/>
      <c r="J56" s="40" t="s">
        <v>6</v>
      </c>
    </row>
    <row r="57" spans="1:10" x14ac:dyDescent="0.25">
      <c r="B57" s="137"/>
      <c r="C57" s="137"/>
      <c r="D57" s="137"/>
      <c r="E57" s="42"/>
      <c r="F57" s="35" t="s">
        <v>7</v>
      </c>
      <c r="H57" s="35" t="s">
        <v>7</v>
      </c>
      <c r="I57" s="23"/>
      <c r="J57" s="35" t="s">
        <v>7</v>
      </c>
    </row>
    <row r="58" spans="1:10" ht="20.149999999999999" customHeight="1" x14ac:dyDescent="0.25">
      <c r="A58" s="138" t="s">
        <v>25</v>
      </c>
      <c r="B58" s="139" t="s">
        <v>53</v>
      </c>
      <c r="C58" s="140"/>
      <c r="D58" s="141"/>
      <c r="E58" s="57"/>
      <c r="F58" s="10">
        <v>22769</v>
      </c>
      <c r="G58" s="23"/>
      <c r="H58" s="10">
        <v>0</v>
      </c>
      <c r="I58" s="23"/>
      <c r="J58" s="10">
        <v>0</v>
      </c>
    </row>
    <row r="59" spans="1:10" ht="20.149999999999999" customHeight="1" x14ac:dyDescent="0.25">
      <c r="A59" s="138"/>
      <c r="B59" s="139"/>
      <c r="C59" s="140"/>
      <c r="D59" s="141"/>
      <c r="E59" s="57"/>
      <c r="F59" s="10">
        <v>0</v>
      </c>
      <c r="G59" s="23"/>
      <c r="H59" s="10">
        <v>0</v>
      </c>
      <c r="I59" s="23"/>
      <c r="J59" s="10">
        <v>0</v>
      </c>
    </row>
    <row r="60" spans="1:10" ht="20.149999999999999" customHeight="1" thickBot="1" x14ac:dyDescent="0.3">
      <c r="A60" s="138"/>
      <c r="B60" s="139"/>
      <c r="C60" s="140"/>
      <c r="D60" s="141"/>
      <c r="E60" s="57"/>
      <c r="F60" s="12">
        <v>0</v>
      </c>
      <c r="G60" s="23"/>
      <c r="H60" s="12">
        <v>0</v>
      </c>
      <c r="I60" s="23"/>
      <c r="J60" s="12">
        <v>0</v>
      </c>
    </row>
    <row r="61" spans="1:10" ht="20.149999999999999" customHeight="1" thickTop="1" thickBot="1" x14ac:dyDescent="0.3">
      <c r="B61" s="142" t="s">
        <v>33</v>
      </c>
      <c r="C61" s="142"/>
      <c r="D61" s="142"/>
      <c r="E61" s="89"/>
      <c r="F61" s="54">
        <f>SUM(F58:F60)</f>
        <v>22769</v>
      </c>
      <c r="G61" s="43"/>
      <c r="H61" s="54">
        <f>SUM(H58:H60)</f>
        <v>0</v>
      </c>
      <c r="I61" s="143"/>
      <c r="J61" s="54">
        <f>SUM(J58:J60)</f>
        <v>0</v>
      </c>
    </row>
    <row r="62" spans="1:10" ht="24" customHeight="1" thickTop="1" x14ac:dyDescent="0.25">
      <c r="B62" s="144" t="s">
        <v>8</v>
      </c>
      <c r="C62" s="144"/>
      <c r="D62" s="144"/>
      <c r="E62" s="56"/>
      <c r="F62" s="55" t="str">
        <f>IF(ROUND(F61,0)&lt;&gt;ROUND(B52,0),"Agreement Error","OK")</f>
        <v>OK</v>
      </c>
      <c r="G62" s="23"/>
      <c r="H62" s="55" t="str">
        <f>IF(ROUND(H61,0)&lt;&gt;ROUND(D52,0),"Agreement Error","OK")</f>
        <v>OK</v>
      </c>
      <c r="I62" s="143"/>
      <c r="J62" s="55" t="str">
        <f>IF(ROUND(J61,0)&lt;&gt;ROUND(F52,0),"Agreement Error","OK")</f>
        <v>OK</v>
      </c>
    </row>
    <row r="63" spans="1:10" ht="30" customHeight="1" x14ac:dyDescent="0.25">
      <c r="B63" s="144"/>
      <c r="C63" s="144"/>
      <c r="D63" s="144"/>
      <c r="E63" s="56"/>
      <c r="F63" s="40" t="s">
        <v>4</v>
      </c>
      <c r="H63" s="40" t="s">
        <v>5</v>
      </c>
      <c r="I63" s="23"/>
      <c r="J63" s="40" t="s">
        <v>6</v>
      </c>
    </row>
    <row r="64" spans="1:10" ht="15" customHeight="1" x14ac:dyDescent="0.3">
      <c r="B64" s="145" t="s">
        <v>44</v>
      </c>
      <c r="C64" s="145"/>
      <c r="D64" s="145"/>
      <c r="E64" s="56"/>
      <c r="F64" s="35" t="s">
        <v>7</v>
      </c>
      <c r="H64" s="35" t="s">
        <v>7</v>
      </c>
      <c r="I64" s="23"/>
      <c r="J64" s="35" t="s">
        <v>7</v>
      </c>
    </row>
    <row r="65" spans="1:10" ht="20.149999999999999" customHeight="1" x14ac:dyDescent="0.25">
      <c r="A65" s="138" t="s">
        <v>24</v>
      </c>
      <c r="B65" s="147" t="s">
        <v>54</v>
      </c>
      <c r="C65" s="147"/>
      <c r="D65" s="147"/>
      <c r="E65" s="59"/>
      <c r="F65" s="58">
        <v>2500</v>
      </c>
      <c r="G65" s="23"/>
      <c r="H65" s="58">
        <v>0</v>
      </c>
      <c r="I65" s="23"/>
      <c r="J65" s="58">
        <v>0</v>
      </c>
    </row>
    <row r="66" spans="1:10" ht="20.149999999999999" customHeight="1" x14ac:dyDescent="0.25">
      <c r="A66" s="146"/>
      <c r="B66" s="147"/>
      <c r="C66" s="147"/>
      <c r="D66" s="147"/>
      <c r="E66" s="59"/>
      <c r="F66" s="58">
        <v>0</v>
      </c>
      <c r="G66" s="23"/>
      <c r="H66" s="58">
        <v>0</v>
      </c>
      <c r="I66" s="23"/>
      <c r="J66" s="58">
        <v>0</v>
      </c>
    </row>
    <row r="67" spans="1:10" ht="20.149999999999999" customHeight="1" x14ac:dyDescent="0.25">
      <c r="A67" s="146"/>
      <c r="B67" s="147"/>
      <c r="C67" s="147"/>
      <c r="D67" s="147"/>
      <c r="E67" s="59"/>
      <c r="F67" s="58">
        <v>0</v>
      </c>
      <c r="G67" s="23"/>
      <c r="H67" s="58">
        <v>0</v>
      </c>
      <c r="I67" s="23"/>
      <c r="J67" s="58">
        <v>0</v>
      </c>
    </row>
    <row r="68" spans="1:10" ht="20.149999999999999" customHeight="1" x14ac:dyDescent="0.25">
      <c r="A68" s="146"/>
      <c r="B68" s="147"/>
      <c r="C68" s="147"/>
      <c r="D68" s="147"/>
      <c r="E68" s="59"/>
      <c r="F68" s="58">
        <v>0</v>
      </c>
      <c r="G68" s="23"/>
      <c r="H68" s="58">
        <v>0</v>
      </c>
      <c r="I68" s="23"/>
      <c r="J68" s="58">
        <v>0</v>
      </c>
    </row>
    <row r="69" spans="1:10" ht="20.149999999999999" customHeight="1" x14ac:dyDescent="0.25">
      <c r="A69" s="146"/>
      <c r="B69" s="147"/>
      <c r="C69" s="147"/>
      <c r="D69" s="147"/>
      <c r="E69" s="59"/>
      <c r="F69" s="58">
        <v>0</v>
      </c>
      <c r="G69" s="23"/>
      <c r="H69" s="58">
        <v>0</v>
      </c>
      <c r="I69" s="23"/>
      <c r="J69" s="58">
        <v>0</v>
      </c>
    </row>
    <row r="70" spans="1:10" ht="20.149999999999999" customHeight="1" x14ac:dyDescent="0.25">
      <c r="A70" s="146"/>
      <c r="B70" s="147"/>
      <c r="C70" s="147"/>
      <c r="D70" s="147"/>
      <c r="E70" s="59"/>
      <c r="F70" s="58">
        <v>0</v>
      </c>
      <c r="G70" s="23"/>
      <c r="H70" s="58">
        <v>0</v>
      </c>
      <c r="I70" s="23"/>
      <c r="J70" s="58">
        <v>0</v>
      </c>
    </row>
    <row r="71" spans="1:10" x14ac:dyDescent="0.25">
      <c r="B71" s="148"/>
      <c r="C71" s="148"/>
      <c r="D71" s="148"/>
      <c r="E71" s="22"/>
      <c r="G71" s="143"/>
      <c r="I71" s="143"/>
    </row>
    <row r="72" spans="1:10" ht="23" x14ac:dyDescent="0.3">
      <c r="B72" s="145" t="s">
        <v>44</v>
      </c>
      <c r="C72" s="145"/>
      <c r="D72" s="145"/>
      <c r="E72" s="44"/>
      <c r="F72" s="5" t="s">
        <v>39</v>
      </c>
      <c r="G72" s="143"/>
      <c r="H72" s="5" t="s">
        <v>9</v>
      </c>
      <c r="I72" s="143"/>
      <c r="J72" s="5" t="s">
        <v>10</v>
      </c>
    </row>
    <row r="73" spans="1:10" ht="20.149999999999999" customHeight="1" x14ac:dyDescent="0.25">
      <c r="A73" s="138" t="s">
        <v>23</v>
      </c>
      <c r="B73" s="147"/>
      <c r="C73" s="147"/>
      <c r="D73" s="147"/>
      <c r="E73" s="59"/>
      <c r="F73" s="28"/>
      <c r="G73" s="23"/>
      <c r="H73" s="58">
        <v>0</v>
      </c>
      <c r="I73" s="23"/>
      <c r="J73" s="58">
        <v>0</v>
      </c>
    </row>
    <row r="74" spans="1:10" ht="20.149999999999999" customHeight="1" x14ac:dyDescent="0.25">
      <c r="A74" s="146"/>
      <c r="B74" s="147"/>
      <c r="C74" s="147"/>
      <c r="D74" s="147"/>
      <c r="E74" s="59"/>
      <c r="F74" s="24"/>
      <c r="G74" s="23"/>
      <c r="H74" s="58">
        <v>0</v>
      </c>
      <c r="I74" s="23"/>
      <c r="J74" s="58">
        <v>0</v>
      </c>
    </row>
    <row r="75" spans="1:10" ht="20.149999999999999" customHeight="1" x14ac:dyDescent="0.25">
      <c r="A75" s="146"/>
      <c r="B75" s="147"/>
      <c r="C75" s="147"/>
      <c r="D75" s="147"/>
      <c r="E75" s="59"/>
      <c r="F75" s="24"/>
      <c r="G75" s="23"/>
      <c r="H75" s="58">
        <v>0</v>
      </c>
      <c r="I75" s="23"/>
      <c r="J75" s="58">
        <v>0</v>
      </c>
    </row>
    <row r="76" spans="1:10" ht="20.149999999999999" customHeight="1" x14ac:dyDescent="0.25">
      <c r="A76" s="146"/>
      <c r="B76" s="147"/>
      <c r="C76" s="147"/>
      <c r="D76" s="147"/>
      <c r="E76" s="59"/>
      <c r="F76" s="24"/>
      <c r="G76" s="23"/>
      <c r="H76" s="58">
        <v>0</v>
      </c>
      <c r="I76" s="23"/>
      <c r="J76" s="58">
        <v>0</v>
      </c>
    </row>
    <row r="77" spans="1:10" ht="20.149999999999999" customHeight="1" x14ac:dyDescent="0.25">
      <c r="A77" s="146"/>
      <c r="B77" s="147"/>
      <c r="C77" s="147"/>
      <c r="D77" s="147"/>
      <c r="E77" s="59"/>
      <c r="F77" s="24"/>
      <c r="G77" s="23"/>
      <c r="H77" s="58">
        <v>0</v>
      </c>
      <c r="I77" s="23"/>
      <c r="J77" s="58">
        <v>0</v>
      </c>
    </row>
    <row r="78" spans="1:10" x14ac:dyDescent="0.25">
      <c r="B78" s="149"/>
      <c r="C78" s="149"/>
      <c r="D78" s="149"/>
      <c r="E78" s="23"/>
      <c r="G78" s="23"/>
      <c r="I78" s="23"/>
      <c r="J78" s="35"/>
    </row>
    <row r="79" spans="1:10" ht="23" x14ac:dyDescent="0.3">
      <c r="B79" s="145" t="s">
        <v>44</v>
      </c>
      <c r="C79" s="145"/>
      <c r="D79" s="145"/>
      <c r="E79" s="45"/>
      <c r="F79" s="5" t="s">
        <v>39</v>
      </c>
      <c r="G79" s="23"/>
      <c r="H79" s="5" t="s">
        <v>9</v>
      </c>
      <c r="I79" s="23"/>
      <c r="J79" s="5" t="s">
        <v>10</v>
      </c>
    </row>
    <row r="80" spans="1:10" ht="20.149999999999999" customHeight="1" x14ac:dyDescent="0.25">
      <c r="A80" s="138" t="s">
        <v>41</v>
      </c>
      <c r="B80" s="147" t="s">
        <v>55</v>
      </c>
      <c r="C80" s="147"/>
      <c r="D80" s="147"/>
      <c r="E80" s="59"/>
      <c r="F80" s="24" t="s">
        <v>56</v>
      </c>
      <c r="G80" s="23"/>
      <c r="H80" s="58">
        <v>0</v>
      </c>
      <c r="I80" s="23"/>
      <c r="J80" s="58">
        <v>17795</v>
      </c>
    </row>
    <row r="81" spans="1:10" ht="20.149999999999999" customHeight="1" x14ac:dyDescent="0.25">
      <c r="A81" s="146"/>
      <c r="B81" s="147"/>
      <c r="C81" s="147"/>
      <c r="D81" s="147"/>
      <c r="E81" s="59"/>
      <c r="F81" s="24"/>
      <c r="G81" s="23"/>
      <c r="H81" s="58">
        <v>0</v>
      </c>
      <c r="I81" s="23"/>
      <c r="J81" s="58">
        <v>0</v>
      </c>
    </row>
    <row r="82" spans="1:10" ht="20.149999999999999" customHeight="1" x14ac:dyDescent="0.25">
      <c r="A82" s="146"/>
      <c r="B82" s="147"/>
      <c r="C82" s="147"/>
      <c r="D82" s="147"/>
      <c r="E82" s="59"/>
      <c r="F82" s="24"/>
      <c r="G82" s="23"/>
      <c r="H82" s="58">
        <v>0</v>
      </c>
      <c r="I82" s="23"/>
      <c r="J82" s="58">
        <v>0</v>
      </c>
    </row>
    <row r="83" spans="1:10" ht="20.149999999999999" customHeight="1" x14ac:dyDescent="0.25">
      <c r="A83" s="146"/>
      <c r="B83" s="147"/>
      <c r="C83" s="147"/>
      <c r="D83" s="147"/>
      <c r="E83" s="59"/>
      <c r="F83" s="24"/>
      <c r="G83" s="23"/>
      <c r="H83" s="58">
        <v>0</v>
      </c>
      <c r="I83" s="23"/>
      <c r="J83" s="58">
        <v>0</v>
      </c>
    </row>
    <row r="84" spans="1:10" ht="20.149999999999999" customHeight="1" x14ac:dyDescent="0.25">
      <c r="A84" s="146"/>
      <c r="B84" s="147"/>
      <c r="C84" s="147"/>
      <c r="D84" s="147"/>
      <c r="E84" s="59"/>
      <c r="F84" s="24"/>
      <c r="G84" s="23"/>
      <c r="H84" s="58">
        <v>0</v>
      </c>
      <c r="I84" s="23"/>
      <c r="J84" s="58">
        <v>0</v>
      </c>
    </row>
    <row r="85" spans="1:10" ht="20.149999999999999" customHeight="1" x14ac:dyDescent="0.25">
      <c r="A85" s="146"/>
      <c r="B85" s="147"/>
      <c r="C85" s="147"/>
      <c r="D85" s="147"/>
      <c r="E85" s="59"/>
      <c r="F85" s="24"/>
      <c r="G85" s="23"/>
      <c r="H85" s="58">
        <v>0</v>
      </c>
      <c r="I85" s="23"/>
      <c r="J85" s="58">
        <v>0</v>
      </c>
    </row>
    <row r="86" spans="1:10" ht="20.149999999999999" customHeight="1" x14ac:dyDescent="0.25">
      <c r="A86" s="146"/>
      <c r="B86" s="147"/>
      <c r="C86" s="147"/>
      <c r="D86" s="147"/>
      <c r="E86" s="59"/>
      <c r="F86" s="24"/>
      <c r="G86" s="23"/>
      <c r="H86" s="58">
        <v>0</v>
      </c>
      <c r="I86" s="23"/>
      <c r="J86" s="58">
        <v>0</v>
      </c>
    </row>
    <row r="87" spans="1:10" ht="20.149999999999999" customHeight="1" x14ac:dyDescent="0.25">
      <c r="A87" s="146"/>
      <c r="B87" s="147"/>
      <c r="C87" s="147"/>
      <c r="D87" s="147"/>
      <c r="E87" s="59"/>
      <c r="F87" s="24"/>
      <c r="G87" s="23"/>
      <c r="H87" s="58">
        <v>0</v>
      </c>
      <c r="I87" s="23"/>
      <c r="J87" s="58">
        <v>0</v>
      </c>
    </row>
    <row r="88" spans="1:10" ht="20.149999999999999" customHeight="1" x14ac:dyDescent="0.25">
      <c r="A88" s="146"/>
      <c r="B88" s="147"/>
      <c r="C88" s="147"/>
      <c r="D88" s="147"/>
      <c r="E88" s="59"/>
      <c r="F88" s="24"/>
      <c r="G88" s="23"/>
      <c r="H88" s="58">
        <v>0</v>
      </c>
      <c r="I88" s="23"/>
      <c r="J88" s="58">
        <v>0</v>
      </c>
    </row>
    <row r="89" spans="1:10" ht="10.5" customHeight="1" x14ac:dyDescent="0.25">
      <c r="B89" s="148"/>
      <c r="C89" s="148"/>
      <c r="D89" s="148"/>
      <c r="E89" s="150"/>
      <c r="G89" s="150"/>
      <c r="H89" s="35"/>
      <c r="I89" s="143"/>
      <c r="J89" s="35"/>
    </row>
    <row r="90" spans="1:10" ht="23" x14ac:dyDescent="0.3">
      <c r="B90" s="145" t="s">
        <v>44</v>
      </c>
      <c r="C90" s="145"/>
      <c r="D90" s="145"/>
      <c r="E90" s="150"/>
      <c r="F90" s="35" t="s">
        <v>40</v>
      </c>
      <c r="G90" s="150"/>
      <c r="H90" s="35" t="s">
        <v>11</v>
      </c>
      <c r="I90" s="143"/>
      <c r="J90" s="35" t="s">
        <v>12</v>
      </c>
    </row>
    <row r="91" spans="1:10" ht="20.149999999999999" customHeight="1" x14ac:dyDescent="0.25">
      <c r="A91" s="138" t="s">
        <v>26</v>
      </c>
      <c r="B91" s="147" t="s">
        <v>58</v>
      </c>
      <c r="C91" s="147"/>
      <c r="D91" s="147"/>
      <c r="E91" s="59"/>
      <c r="F91" s="24"/>
      <c r="G91" s="23"/>
      <c r="H91" s="58">
        <v>1739</v>
      </c>
      <c r="I91" s="23"/>
      <c r="J91" s="60"/>
    </row>
    <row r="92" spans="1:10" ht="20.149999999999999" customHeight="1" x14ac:dyDescent="0.25">
      <c r="A92" s="146"/>
      <c r="B92" s="147"/>
      <c r="C92" s="147"/>
      <c r="D92" s="147"/>
      <c r="E92" s="59"/>
      <c r="F92" s="24"/>
      <c r="G92" s="23"/>
      <c r="H92" s="58">
        <v>0</v>
      </c>
      <c r="I92" s="23"/>
      <c r="J92" s="60"/>
    </row>
    <row r="93" spans="1:10" ht="20.149999999999999" customHeight="1" x14ac:dyDescent="0.25">
      <c r="A93" s="146"/>
      <c r="B93" s="147"/>
      <c r="C93" s="147"/>
      <c r="D93" s="147"/>
      <c r="E93" s="59"/>
      <c r="F93" s="24"/>
      <c r="G93" s="23"/>
      <c r="H93" s="58">
        <v>0</v>
      </c>
      <c r="I93" s="23"/>
      <c r="J93" s="60"/>
    </row>
    <row r="94" spans="1:10" ht="20.149999999999999" customHeight="1" x14ac:dyDescent="0.25">
      <c r="A94" s="146"/>
      <c r="B94" s="147"/>
      <c r="C94" s="147"/>
      <c r="D94" s="147"/>
      <c r="E94" s="59"/>
      <c r="F94" s="24"/>
      <c r="G94" s="23"/>
      <c r="H94" s="58">
        <v>0</v>
      </c>
      <c r="I94" s="23"/>
      <c r="J94" s="60"/>
    </row>
    <row r="95" spans="1:10" ht="20.149999999999999" customHeight="1" x14ac:dyDescent="0.25">
      <c r="A95" s="146"/>
      <c r="B95" s="147"/>
      <c r="C95" s="147"/>
      <c r="D95" s="147"/>
      <c r="E95" s="59"/>
      <c r="F95" s="24"/>
      <c r="G95" s="23"/>
      <c r="H95" s="58">
        <v>0</v>
      </c>
      <c r="I95" s="23"/>
      <c r="J95" s="60"/>
    </row>
    <row r="96" spans="1:10" x14ac:dyDescent="0.25">
      <c r="A96" s="32"/>
      <c r="B96" s="86"/>
      <c r="C96" s="23"/>
      <c r="D96" s="23"/>
      <c r="E96" s="23"/>
      <c r="F96" s="23"/>
      <c r="G96" s="23"/>
      <c r="H96" s="23"/>
      <c r="I96" s="23"/>
    </row>
  </sheetData>
  <mergeCells count="65">
    <mergeCell ref="A91:A95"/>
    <mergeCell ref="A73:A77"/>
    <mergeCell ref="E89:E90"/>
    <mergeCell ref="B71:D71"/>
    <mergeCell ref="B72:D72"/>
    <mergeCell ref="B73:D73"/>
    <mergeCell ref="B74:D74"/>
    <mergeCell ref="B75:D75"/>
    <mergeCell ref="B87:D87"/>
    <mergeCell ref="B88:D88"/>
    <mergeCell ref="B89:D89"/>
    <mergeCell ref="B90:D90"/>
    <mergeCell ref="B79:D79"/>
    <mergeCell ref="B80:D80"/>
    <mergeCell ref="B81:D81"/>
    <mergeCell ref="B82:D82"/>
    <mergeCell ref="I89:I90"/>
    <mergeCell ref="A65:A70"/>
    <mergeCell ref="B56:D56"/>
    <mergeCell ref="B57:D57"/>
    <mergeCell ref="B61:D61"/>
    <mergeCell ref="B62:D62"/>
    <mergeCell ref="B65:D65"/>
    <mergeCell ref="B66:D66"/>
    <mergeCell ref="A80:A88"/>
    <mergeCell ref="I71:I72"/>
    <mergeCell ref="G71:G72"/>
    <mergeCell ref="G89:G90"/>
    <mergeCell ref="B78:D78"/>
    <mergeCell ref="B67:D67"/>
    <mergeCell ref="B64:D64"/>
    <mergeCell ref="B63:D63"/>
    <mergeCell ref="A3:A7"/>
    <mergeCell ref="B58:D58"/>
    <mergeCell ref="B59:D59"/>
    <mergeCell ref="B60:D60"/>
    <mergeCell ref="A58:A60"/>
    <mergeCell ref="B83:D83"/>
    <mergeCell ref="B84:D84"/>
    <mergeCell ref="I61:I62"/>
    <mergeCell ref="H30:I30"/>
    <mergeCell ref="B95:D95"/>
    <mergeCell ref="B91:D91"/>
    <mergeCell ref="B92:D92"/>
    <mergeCell ref="B85:D85"/>
    <mergeCell ref="B86:D86"/>
    <mergeCell ref="B93:D93"/>
    <mergeCell ref="B94:D94"/>
    <mergeCell ref="B68:D68"/>
    <mergeCell ref="B69:D69"/>
    <mergeCell ref="B70:D70"/>
    <mergeCell ref="B76:D76"/>
    <mergeCell ref="B77:D77"/>
    <mergeCell ref="J3:J7"/>
    <mergeCell ref="G4:H4"/>
    <mergeCell ref="B4:F4"/>
    <mergeCell ref="D7:E7"/>
    <mergeCell ref="G7:H7"/>
    <mergeCell ref="G3:H3"/>
    <mergeCell ref="B3:F3"/>
    <mergeCell ref="B5:H5"/>
    <mergeCell ref="D6:E6"/>
    <mergeCell ref="G6:H6"/>
    <mergeCell ref="F6:F7"/>
    <mergeCell ref="B6:C7"/>
  </mergeCells>
  <phoneticPr fontId="14" type="noConversion"/>
  <printOptions horizontalCentered="1" verticalCentered="1"/>
  <pageMargins left="0.35433070866141736" right="0.31496062992125984" top="0.47244094488188981" bottom="0.47244094488188981" header="0.47244094488188981" footer="0.51181102362204722"/>
  <pageSetup paperSize="9" scale="81" fitToHeight="3" orientation="portrait" r:id="rId1"/>
  <headerFooter alignWithMargins="0">
    <oddFooter>&amp;LCCXX R&amp;P accounts (SS)&amp;C&amp;P&amp;R&amp;D</oddFooter>
  </headerFooter>
  <rowBreaks count="1" manualBreakCount="1">
    <brk id="5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5A55023E9AD24D9C378EBC281C0874" ma:contentTypeVersion="15" ma:contentTypeDescription="Create a new document." ma:contentTypeScope="" ma:versionID="4fa6a0cd83156da2e00cb82c7d44f213">
  <xsd:schema xmlns:xsd="http://www.w3.org/2001/XMLSchema" xmlns:xs="http://www.w3.org/2001/XMLSchema" xmlns:p="http://schemas.microsoft.com/office/2006/metadata/properties" xmlns:ns2="9eea002c-9396-4e1c-90ba-81fd5c5bb57d" xmlns:ns3="7e618911-af4d-44ef-8a76-c69d29542036" targetNamespace="http://schemas.microsoft.com/office/2006/metadata/properties" ma:root="true" ma:fieldsID="d99e52494773cadb1d9c319408e1fe2a" ns2:_="" ns3:_="">
    <xsd:import namespace="9eea002c-9396-4e1c-90ba-81fd5c5bb57d"/>
    <xsd:import namespace="7e618911-af4d-44ef-8a76-c69d295420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a002c-9396-4e1c-90ba-81fd5c5bb5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e8306dc-c898-4ddd-93ba-ebfdadd862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8911-af4d-44ef-8a76-c69d2954203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6fb59a4-fac3-44f9-9c37-9a3797c15482}" ma:internalName="TaxCatchAll" ma:showField="CatchAllData" ma:web="7e618911-af4d-44ef-8a76-c69d295420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618911-af4d-44ef-8a76-c69d29542036" xsi:nil="true"/>
    <lcf76f155ced4ddcb4097134ff3c332f xmlns="9eea002c-9396-4e1c-90ba-81fd5c5bb5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DD3DFC-A233-47DF-BCD9-C13048CEB8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a002c-9396-4e1c-90ba-81fd5c5bb57d"/>
    <ds:schemaRef ds:uri="7e618911-af4d-44ef-8a76-c69d295420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2FC722-3009-475A-8A84-6BB06EE75A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A6B477-0E91-40ED-B2FD-0B1DFD8C8D7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83F6970-23B5-485E-9B48-9D27891A75E4}">
  <ds:schemaRefs>
    <ds:schemaRef ds:uri="http://schemas.microsoft.com/office/2006/metadata/properties"/>
    <ds:schemaRef ds:uri="http://schemas.microsoft.com/office/infopath/2007/PartnerControls"/>
    <ds:schemaRef ds:uri="7e618911-af4d-44ef-8a76-c69d29542036"/>
    <ds:schemaRef ds:uri="9eea002c-9396-4e1c-90ba-81fd5c5bb5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R&amp;P Accounts 24-25</vt:lpstr>
      <vt:lpstr>R&amp;P Accounts 23-24</vt:lpstr>
      <vt:lpstr>R&amp;P Accounts 22-23</vt:lpstr>
      <vt:lpstr>R&amp;P Accounts 21-22</vt:lpstr>
      <vt:lpstr>R&amp;P Accounts 20-21</vt:lpstr>
      <vt:lpstr>R&amp;P Accounts 19-20</vt:lpstr>
      <vt:lpstr>'R&amp;P Accounts 19-20'!Print_Area</vt:lpstr>
      <vt:lpstr>'R&amp;P Accounts 20-21'!Print_Area</vt:lpstr>
      <vt:lpstr>'R&amp;P Accounts 21-22'!Print_Area</vt:lpstr>
      <vt:lpstr>'R&amp;P Accounts 22-23'!Print_Area</vt:lpstr>
      <vt:lpstr>'R&amp;P Accounts 23-24'!Print_Area</vt:lpstr>
      <vt:lpstr>'R&amp;P Accounts 24-25'!Print_Area</vt:lpstr>
    </vt:vector>
  </TitlesOfParts>
  <Company>Charity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Spreadsheet version of CC16a</dc:title>
  <dc:creator>kashford</dc:creator>
  <cp:lastModifiedBy>James Cox</cp:lastModifiedBy>
  <cp:lastPrinted>2024-04-10T11:00:51Z</cp:lastPrinted>
  <dcterms:created xsi:type="dcterms:W3CDTF">2005-06-24T06:24:46Z</dcterms:created>
  <dcterms:modified xsi:type="dcterms:W3CDTF">2024-07-23T09:56:23Z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A2598566</vt:lpwstr>
  </property>
  <property fmtid="{D5CDD505-2E9C-101B-9397-08002B2CF9AE}" pid="3" name="Objective-Comment">
    <vt:lpwstr/>
  </property>
  <property fmtid="{D5CDD505-2E9C-101B-9397-08002B2CF9AE}" pid="4" name="Objective-CreationStamp">
    <vt:filetime>2010-09-17T00:00:00Z</vt:filetime>
  </property>
  <property fmtid="{D5CDD505-2E9C-101B-9397-08002B2CF9AE}" pid="5" name="Objective-IsApproved">
    <vt:lpwstr>No</vt:lpwstr>
  </property>
  <property fmtid="{D5CDD505-2E9C-101B-9397-08002B2CF9AE}" pid="6" name="Objective-IsPublished">
    <vt:lpwstr>Yes</vt:lpwstr>
  </property>
  <property fmtid="{D5CDD505-2E9C-101B-9397-08002B2CF9AE}" pid="7" name="Objective-DatePublished">
    <vt:filetime>2010-12-10T00:00:00Z</vt:filetime>
  </property>
  <property fmtid="{D5CDD505-2E9C-101B-9397-08002B2CF9AE}" pid="8" name="Objective-ModificationStamp">
    <vt:filetime>2010-12-10T00:00:00Z</vt:filetime>
  </property>
  <property fmtid="{D5CDD505-2E9C-101B-9397-08002B2CF9AE}" pid="9" name="Objective-Owner">
    <vt:lpwstr>Julian Thomas</vt:lpwstr>
  </property>
  <property fmtid="{D5CDD505-2E9C-101B-9397-08002B2CF9AE}" pid="10" name="Objective-Path">
    <vt:lpwstr>CeRIS Global Folder:Charity Policy, Law and Practice:Design and Publishing:Publications Masters:English Word Master:English Word Master current on or after 01.04.09:CC publications range:</vt:lpwstr>
  </property>
  <property fmtid="{D5CDD505-2E9C-101B-9397-08002B2CF9AE}" pid="11" name="Objective-Parent">
    <vt:lpwstr>CC publications range</vt:lpwstr>
  </property>
  <property fmtid="{D5CDD505-2E9C-101B-9397-08002B2CF9AE}" pid="12" name="Objective-State">
    <vt:lpwstr>Published</vt:lpwstr>
  </property>
  <property fmtid="{D5CDD505-2E9C-101B-9397-08002B2CF9AE}" pid="13" name="Objective-Title">
    <vt:lpwstr>CC16a Excel 09.10</vt:lpwstr>
  </property>
  <property fmtid="{D5CDD505-2E9C-101B-9397-08002B2CF9AE}" pid="14" name="Objective-Version">
    <vt:lpwstr>2.0</vt:lpwstr>
  </property>
  <property fmtid="{D5CDD505-2E9C-101B-9397-08002B2CF9AE}" pid="15" name="Objective-VersionComment">
    <vt:lpwstr>Updated cells F60, H60 and J60 per request from Janet Slade</vt:lpwstr>
  </property>
  <property fmtid="{D5CDD505-2E9C-101B-9397-08002B2CF9AE}" pid="16" name="Objective-VersionNumber">
    <vt:i4>2</vt:i4>
  </property>
  <property fmtid="{D5CDD505-2E9C-101B-9397-08002B2CF9AE}" pid="17" name="Objective-FileNumber">
    <vt:lpwstr/>
  </property>
  <property fmtid="{D5CDD505-2E9C-101B-9397-08002B2CF9AE}" pid="18" name="Objective-Classification">
    <vt:lpwstr>Not classified</vt:lpwstr>
  </property>
  <property fmtid="{D5CDD505-2E9C-101B-9397-08002B2CF9AE}" pid="19" name="Objective-Caveats">
    <vt:lpwstr/>
  </property>
  <property fmtid="{D5CDD505-2E9C-101B-9397-08002B2CF9AE}" pid="20" name="Objective-Fileplan ID [system]">
    <vt:lpwstr/>
  </property>
  <property fmtid="{D5CDD505-2E9C-101B-9397-08002B2CF9AE}" pid="21" name="Objective-Publications Document Sub-Type [system]">
    <vt:lpwstr/>
  </property>
  <property fmtid="{D5CDD505-2E9C-101B-9397-08002B2CF9AE}" pid="22" name="Objective-Title [system]">
    <vt:lpwstr>CC16a Excel 09.10</vt:lpwstr>
  </property>
  <property fmtid="{D5CDD505-2E9C-101B-9397-08002B2CF9AE}" pid="23" name="Objective-Creator [system]">
    <vt:lpwstr/>
  </property>
  <property fmtid="{D5CDD505-2E9C-101B-9397-08002B2CF9AE}" pid="24" name="Objective-Addressee [system]">
    <vt:lpwstr/>
  </property>
  <property fmtid="{D5CDD505-2E9C-101B-9397-08002B2CF9AE}" pid="25" name="Objective-Date Acquired [system]">
    <vt:lpwstr/>
  </property>
  <property fmtid="{D5CDD505-2E9C-101B-9397-08002B2CF9AE}" pid="26" name="Objective-Complaint [system]">
    <vt:lpwstr/>
  </property>
  <property fmtid="{D5CDD505-2E9C-101B-9397-08002B2CF9AE}" pid="27" name="Objective-Requesting MP [system]">
    <vt:lpwstr/>
  </property>
  <property fmtid="{D5CDD505-2E9C-101B-9397-08002B2CF9AE}" pid="28" name="Objective-Responsible Officer [system]">
    <vt:lpwstr/>
  </property>
  <property fmtid="{D5CDD505-2E9C-101B-9397-08002B2CF9AE}" pid="29" name="Objective-Language [system]">
    <vt:lpwstr>English</vt:lpwstr>
  </property>
  <property fmtid="{D5CDD505-2E9C-101B-9397-08002B2CF9AE}" pid="30" name="Objective-Classification Expiry Date [system]">
    <vt:lpwstr/>
  </property>
  <property fmtid="{D5CDD505-2E9C-101B-9397-08002B2CF9AE}" pid="31" name="Objective-Disclosability to DPA Data Subject [system]">
    <vt:lpwstr>Yes</vt:lpwstr>
  </property>
  <property fmtid="{D5CDD505-2E9C-101B-9397-08002B2CF9AE}" pid="32" name="Objective-DPA Data Subject Access Exemption [system]">
    <vt:lpwstr/>
  </property>
  <property fmtid="{D5CDD505-2E9C-101B-9397-08002B2CF9AE}" pid="33" name="Objective-FOI Disclosabiltiy Indicator [system]">
    <vt:lpwstr>Yes</vt:lpwstr>
  </property>
  <property fmtid="{D5CDD505-2E9C-101B-9397-08002B2CF9AE}" pid="34" name="Objective-FOI Exemption [system]">
    <vt:lpwstr/>
  </property>
  <property fmtid="{D5CDD505-2E9C-101B-9397-08002B2CF9AE}" pid="35" name="Objective-FOI Disclosability Last Review [system]">
    <vt:lpwstr/>
  </property>
  <property fmtid="{D5CDD505-2E9C-101B-9397-08002B2CF9AE}" pid="36" name="Objective-FOI Release Details [system]">
    <vt:lpwstr/>
  </property>
  <property fmtid="{D5CDD505-2E9C-101B-9397-08002B2CF9AE}" pid="37" name="Objective-FOI Release Date [system]">
    <vt:lpwstr/>
  </property>
  <property fmtid="{D5CDD505-2E9C-101B-9397-08002B2CF9AE}" pid="38" name="Objective-Review Progress Status [system]">
    <vt:lpwstr/>
  </property>
  <property fmtid="{D5CDD505-2E9C-101B-9397-08002B2CF9AE}" pid="39" name="Objective-EIR Disclosabiltiy Indicator [system]">
    <vt:lpwstr>Yes</vt:lpwstr>
  </property>
  <property fmtid="{D5CDD505-2E9C-101B-9397-08002B2CF9AE}" pid="40" name="Objective-EIR Exemption [system]">
    <vt:lpwstr/>
  </property>
  <property fmtid="{D5CDD505-2E9C-101B-9397-08002B2CF9AE}" pid="41" name="Objective-Authorising Statute [system]">
    <vt:lpwstr/>
  </property>
  <property fmtid="{D5CDD505-2E9C-101B-9397-08002B2CF9AE}" pid="42" name="Objective-Personal Data Acquisition Purpose [system]">
    <vt:lpwstr/>
  </property>
  <property fmtid="{D5CDD505-2E9C-101B-9397-08002B2CF9AE}" pid="43" name="Objective-Security Descriptor [system]">
    <vt:lpwstr/>
  </property>
  <property fmtid="{D5CDD505-2E9C-101B-9397-08002B2CF9AE}" pid="44" name="display_urn:schemas-microsoft-com:office:office#Editor">
    <vt:lpwstr>James Cox</vt:lpwstr>
  </property>
  <property fmtid="{D5CDD505-2E9C-101B-9397-08002B2CF9AE}" pid="45" name="Order">
    <vt:lpwstr>6698000.00000000</vt:lpwstr>
  </property>
  <property fmtid="{D5CDD505-2E9C-101B-9397-08002B2CF9AE}" pid="46" name="display_urn:schemas-microsoft-com:office:office#Author">
    <vt:lpwstr>James Cox</vt:lpwstr>
  </property>
  <property fmtid="{D5CDD505-2E9C-101B-9397-08002B2CF9AE}" pid="47" name="_ExtendedDescription">
    <vt:lpwstr/>
  </property>
  <property fmtid="{D5CDD505-2E9C-101B-9397-08002B2CF9AE}" pid="48" name="MediaServiceImageTags">
    <vt:lpwstr/>
  </property>
  <property fmtid="{D5CDD505-2E9C-101B-9397-08002B2CF9AE}" pid="49" name="ContentTypeId">
    <vt:lpwstr>0x010100EB5A55023E9AD24D9C378EBC281C0874</vt:lpwstr>
  </property>
</Properties>
</file>