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<sst xmlns="http://schemas.openxmlformats.org/spreadsheetml/2006/main" count="38" uniqueCount="34">
  <si>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</si>
  <si>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</si>
  <si>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</si>
  <si>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</si>
  <si>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</si>
  <si>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</si>
  <si>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</si>
  <si>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</si>
  <si>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</si>
  <si>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</si>
  <si>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</si>
  <si>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</si>
  <si>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</si>
  <si>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</si>
  <si>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</si>
  <si>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</si>
  <si>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</si>
  <si>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</si>
  <si>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</si>
  <si>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</si>
  <si>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</si>
  <si>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</si>
  <si>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</si>
  <si>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</si>
  <si>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</si>
  <si>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</si>
  <si>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</si>
  <si>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Lowestoft Town Council</t>
  </si>
  <si>
    <t>Suffolk</t>
  </si>
  <si>
    <t>During 2023-2024 we received £632,131 in grant funding for the Town Hall development compared to £87,162 in 2022-2023. We also received £142,761 in grant funding to renovate our tennis courts.</t>
  </si>
  <si>
    <t>In 2023-2024 we took grounds maintenance in house which involved the hiring of 8 permanant members of staff and 3 seasonal workers. This lead to an increase from £294,277 to £521,529 in gross salaries, £30,892 to £50,927 in employers national insurance and £66,979 to £115,065 in employers superannuation.</t>
  </si>
  <si>
    <t>In 2023-2024 we built a new toilet block in one of our parks costing £63,575. We purchased £73,700 of street furniture including bins, benches and defibrillators. We renovated two play areas and made improvements to many others costing £166,662. We took grounds maintenance in house which invoved the purchase of multiple pieces of equipment inclunding vehicles costnig £137,292. We purchased a flying rig for the Marina Theatre costing £200,497.</t>
  </si>
  <si>
    <t>In 2023-2024 we spent £502,378 on the Town Hall project compared to £329,759 in 2022-2023. We took grounds maintenance in house which cost of £183,098 including equipment and the rent and furnishing of a workshop costing £41,095. We spent £40,621 on cleaning our public conveniences which was previously included in the grounds maintenance contract. We spent £153,444 renovating our Tennis Courts. We spent £89,270 on renovations to Public conveniences compared to nothing in 2022-2023. We spent £95,661 on renovating the Triangle Market compared to £8,248 in 2022-2023. We spent £444,155 less on the grounds maintenance contract however this is reflected in increases in the staff and equipment costs. We spent £70,901 on grants compared to £42,402 in 2022-2023. We spent £29,376 on Waste disposal which was previously included in the grounds maintenance contract. We spent £24,660 on compliance compared to £9,697 in 2022-2023 although some of this was covered by the grounds maintenance contract. We spent £84,280 on utility costs compared to £69,556 in 2022-2023. We spent £42,395 on legal costs compared to £30,660 in 2022-2023. We spent £14,135 on allotment maintenance and £11,644 on sports maintenance compared to nothing in 2022-2023 although this was included in the grounds maintenance contract.</t>
  </si>
  <si>
    <t>In 2023-2024 we budgetted £1,137,218 for Offices, Building, Staff and Operations compared to £789,061 in 2022-2023 and £397,034 for Parks and Open Spaces compared to £852,608 in 2022-2023 due to taking grounds maintenance in house. We budgetted £147,932 for Civic, Events, Community Engagement and Heritage compared to £39,371 in 2022-2023. We budgetted £293,606 for Other costs in 2023-2024 compared to £186,186 in 2022-2023.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</si>
</sst>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66" zoomScaleNormal="66" zoomScalePageLayoutView="0" workbookViewId="0" topLeftCell="A1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"/>
    </row>
    <row r="2" spans="1:13" ht="1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 t="s">
        <v>28</v>
      </c>
      <c r="L3" s="9"/>
    </row>
    <row r="4" ht="13.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.7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70.5" thickBot="1">
      <c r="A11" s="32" t="s">
        <v>2</v>
      </c>
      <c r="B11" s="32"/>
      <c r="C11" s="32"/>
      <c r="D11" s="8">
        <v>2918496</v>
      </c>
      <c r="F11" s="8">
        <v>2523414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 t="s">
        <v>33</v>
      </c>
    </row>
    <row r="12" spans="4:14" ht="14.25" thickBot="1">
      <c r="D12" s="5"/>
      <c r="F12" s="5"/>
      <c r="N12" s="17"/>
    </row>
    <row r="13" spans="1:14" ht="14.25" thickBot="1">
      <c r="A13" s="33" t="s">
        <v>20</v>
      </c>
      <c r="B13" s="34"/>
      <c r="C13" s="35"/>
      <c r="D13" s="8">
        <v>1867228</v>
      </c>
      <c r="F13" s="8">
        <v>1975790</v>
      </c>
      <c r="G13" s="5">
        <f>F13-D13</f>
        <v>108562</v>
      </c>
      <c r="H13" s="6">
        <f>IF((D13&gt;F13),(D13-F13)/D13,IF(D13&lt;F13,-(D13-F13)/D13,IF(D13=F13,0)))</f>
        <v>0.05814073053745981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42" thickBot="1">
      <c r="A15" s="29" t="s">
        <v>3</v>
      </c>
      <c r="B15" s="29"/>
      <c r="C15" s="29"/>
      <c r="D15" s="8">
        <v>265047</v>
      </c>
      <c r="F15" s="8">
        <v>980362</v>
      </c>
      <c r="G15" s="5">
        <f>F15-D15</f>
        <v>715315</v>
      </c>
      <c r="H15" s="6">
        <f>IF((D15&gt;F15),(D15-F15)/D15,IF(D15&lt;F15,-(D15-F15)/D15,IF(D15=F15,0)))</f>
        <v>2.698823227578505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29</v>
      </c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56.25" thickBot="1">
      <c r="A17" s="29" t="s">
        <v>4</v>
      </c>
      <c r="B17" s="29"/>
      <c r="C17" s="29"/>
      <c r="D17" s="8">
        <v>392149</v>
      </c>
      <c r="F17" s="8">
        <v>687521</v>
      </c>
      <c r="G17" s="5">
        <f>F17-D17</f>
        <v>295372</v>
      </c>
      <c r="H17" s="6">
        <f>IF((D17&gt;F17),(D17-F17)/D17,IF(D17&lt;F17,-(D17-F17)/D17,IF(D17=F17,0)))</f>
        <v>0.7532137019347238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30</v>
      </c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29" t="s">
        <v>7</v>
      </c>
      <c r="B19" s="29"/>
      <c r="C19" s="29"/>
      <c r="D19" s="8">
        <v>13884</v>
      </c>
      <c r="F19" s="8">
        <v>13645</v>
      </c>
      <c r="G19" s="5">
        <f>F19-D19</f>
        <v>-239</v>
      </c>
      <c r="H19" s="6">
        <f>IF((D19&gt;F19),(D19-F19)/D19,IF(D19&lt;F19,-(D19-F19)/D19,IF(D19=F19,0)))</f>
        <v>0.01721405934889081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210" thickBot="1">
      <c r="A21" s="29" t="s">
        <v>21</v>
      </c>
      <c r="B21" s="29"/>
      <c r="C21" s="29"/>
      <c r="D21" s="8">
        <v>2121324</v>
      </c>
      <c r="F21" s="8">
        <v>2612415</v>
      </c>
      <c r="G21" s="5">
        <f>F21-D21</f>
        <v>491091</v>
      </c>
      <c r="H21" s="6">
        <f>IF((D21&gt;F21),(D21-F21)/D21,IF(D21&lt;F21,-(D21-F21)/D21,IF(D21=F21,0)))</f>
        <v>0.23150211848826488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32</v>
      </c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2523414</v>
      </c>
      <c r="F23" s="2">
        <f>F11+F13+F15-F17-F19-F21</f>
        <v>2165985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29" t="s">
        <v>9</v>
      </c>
      <c r="B25" s="29"/>
      <c r="C25" s="29"/>
      <c r="D25" s="8">
        <v>2421798</v>
      </c>
      <c r="F25" s="8">
        <v>2125081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70.5" thickBot="1">
      <c r="A27" s="29" t="s">
        <v>8</v>
      </c>
      <c r="B27" s="29"/>
      <c r="C27" s="29"/>
      <c r="D27" s="8">
        <v>828813</v>
      </c>
      <c r="F27" s="8">
        <v>1575384</v>
      </c>
      <c r="G27" s="5">
        <f>F27-D27</f>
        <v>746571</v>
      </c>
      <c r="H27" s="6">
        <f>IF((D27&gt;F27),(D27-F27)/D27,IF(D27&lt;F27,-(D27-F27)/D27,IF(D27=F27,0)))</f>
        <v>0.9007713440788212</v>
      </c>
      <c r="I27" s="3">
        <f>IF(D27-F27&lt;200,0,IF(D27-F27&gt;200,1,IF(D27-F27=200,1)))</f>
        <v>0</v>
      </c>
      <c r="J27" s="3">
        <f>IF(F27-D27&lt;200,0,IF(F27-D27&gt;200,1,IF(F27-D27=200,1)))</f>
        <v>1</v>
      </c>
      <c r="K27" s="4">
        <f>IF(H27&lt;0.15,0,IF(H27&gt;0.15,1,IF(H27=0.15,1)))</f>
        <v>1</v>
      </c>
      <c r="L27" s="4" t="str">
        <f>IF((H27&lt;15%)*AND(G27&lt;100000)*OR(G27&gt;-100000),"NO","YES")</f>
        <v>YES</v>
      </c>
      <c r="M27" s="10" t="str">
        <f>IF((L27="YES")*AND(I27+J27&lt;1),"Explanation not required, difference less than £200"," ")</f>
        <v> </v>
      </c>
      <c r="N27" s="13" t="s">
        <v>31</v>
      </c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29" t="s">
        <v>6</v>
      </c>
      <c r="B29" s="29"/>
      <c r="C29" s="29"/>
      <c r="D29" s="8">
        <v>155000</v>
      </c>
      <c r="F29" s="8">
        <v>145000</v>
      </c>
      <c r="G29" s="5">
        <f>F29-D29</f>
        <v>-10000</v>
      </c>
      <c r="H29" s="6">
        <f>IF((D29&gt;F29),(D29-F29)/D29,IF(D29&lt;F29,-(D29-F29)/D29,IF(D29=F29,0)))</f>
        <v>0.06451612903225806</v>
      </c>
      <c r="I29" s="3">
        <f>IF(D29-F29&lt;100,0,IF(D29-F29&gt;100,1,IF(D29-F29=100,1)))</f>
        <v>1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19:C19"/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James Cox</cp:lastModifiedBy>
  <cp:lastPrinted>2023-05-02T14:01:12Z</cp:lastPrinted>
  <dcterms:created xsi:type="dcterms:W3CDTF">2012-07-11T10:01:28Z</dcterms:created>
  <dcterms:modified xsi:type="dcterms:W3CDTF">2024-05-29T09:39:30Z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