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616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<sst xmlns="http://schemas.openxmlformats.org/spreadsheetml/2006/main" count="53" uniqueCount="46">
  <si>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</si>
  <si>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</si>
  <si>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</si>
  <si>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</si>
  <si>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</si>
  <si>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</si>
  <si>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</si>
  <si>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</si>
  <si>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</si>
  <si>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</si>
  <si>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</si>
  <si>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</si>
  <si>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</si>
  <si>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</si>
  <si>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</si>
  <si>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</si>
  <si>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</si>
  <si>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</si>
  <si>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</si>
  <si>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</si>
  <si>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</si>
  <si>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</si>
  <si>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</si>
  <si>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</si>
  <si>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</si>
  <si>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</si>
  <si>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</si>
  <si>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</si>
  <si>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</si>
  <si>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</si>
  <si>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</si>
  <si>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</si>
  <si>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</si>
  <si>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</si>
  <si>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</si>
  <si>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</si>
  <si>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</si>
  <si>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</si>
  <si>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2020/21</t>
  </si>
  <si>
    <t>2021/22</t>
  </si>
  <si>
    <t>In 2021-2022 we added £158,385 of items to our asset register which is £1,740 of defibrillators, £11,081 on laptops and tablets for staff and councillors, £120,503 of play equipment, £18,102 of Theatre equipment, £5,750 on a storage container and £1,299 on office equipment.</t>
  </si>
  <si>
    <t>During 2021-2022 we received £52,405 from the East Suffolk Council through the Local Council Tax Support Grant and £93,953 for money towards Capital Works for assets that they transferred to us in 2017 compared to £0 in 2020-2021. We waived rent for the first quarter of 2020-2021 due to COVID and did not this year. So we received £154,925 in rent in 2021-2022 compared to £139,809 in 2020-2021. We received £35,428 in grant funding in 2021-2022 for a mixture of town hall works, neighbourhood planning and the tree planting compared to £31,927 in 2020-2021 which was grants for two of our play areas and for neighbourhood planning. In 2021-2022 we received £13,307 from the Community Infrastrucutre Levy (CIL) and S.106 compared to £60,279 in 2020-2021. In 2021-2022 we received £9,576 for room and land hire income compared to £3,426 in 2020-2021. In 2021-2022 we received £6,009 in other income made from market income, bank interest, feed-in tariffs and memorial benches compared to £2,165 in 2020-2021.</t>
  </si>
  <si>
    <r>
      <t>During 2021-2022 we recruited four employees, two in November and two in March, and one employee left our employment at the end of August. Another employee went from part-time to full-time from 1</t>
    </r>
    <r>
      <rPr>
        <vertAlign val="superscript"/>
        <sz val="11"/>
        <color indexed="8"/>
        <rFont val="Calibri"/>
        <family val="2"/>
      </rPr>
      <t>st</t>
    </r>
    <r>
      <rPr>
        <sz val="11"/>
        <color theme="1"/>
        <rFont val="Calibri"/>
        <family val="2"/>
      </rPr>
      <t xml:space="preserve"> April 2021.</t>
    </r>
  </si>
  <si>
    <t>In 2021-2022 we spent £6,325 on equipment for the Marina Theatre and office equipment compared to £5 in 2020-2021. We spent £14,843 on legal costs, £19,687 on elections and £19,792 on consultancy in 2021-2022 compared to £6,986, £0 and £5,275 respectively in 2020-2021. In 2021-2022 we bought mayoral robes meaning we spent £8,623 on civic and ceremonial in 2021-2022 compared to £2,400 in 2020-2021. We spent £21,682 in 2021-2022 on the Town Hall business rates which included a back payment compared to £12,106 in 2020-2021. We received a refund on business rates for our toilets meaning we spent -£6,363 in 2021-2022 compared to £6,363 in 2020-2021. We refurbished two of our play areas in 2021-2022 for £73,066 compared to £35,000 from CIL in 2020-2021. We spent £47,187 on grants, £12,032 on events and £21,040 on festive lights in 2021-2022 compared to £20,122, £1,050 and £4,937 respectively. In 2020-2021 we spent £19,650 on allotment maintenance to remove asbestos compared to £0 in 2021-2022. In 2020-2021 we spent £35,876 on the service charge for our offices as this included part of the total payment for a new lift compared to £11,943 in 2021-2022. In 2021-2022 we spent £55,586 on repairs and maintenance which includes works to multiple assets compared to £24,121 in 2020-2021. In 2021-2022 we spent £19,751 on our parks including the purchasing of new bins and £14,805 on horticulture for bulbs and tree planting and watering compared to £291 and £0 in 2020-2021. In 2021-2022 we spent £35,390 on the Town Hall on repairs and maintenance and towards redeveloping the site compared to £10,801. In 2021-2022 we spent £452,787 on our grounds maintenance contract compared to £410,170 in 2020-2021.</t>
  </si>
  <si>
    <t>Lowestoft Town Council</t>
  </si>
  <si>
    <t>Suffolk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</si>
</sst>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.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3" fontId="50" fillId="0" borderId="0" xfId="0" applyNumberFormat="1" applyFont="1" applyAlignment="1">
      <alignment/>
    </xf>
    <xf numFmtId="10" fontId="50" fillId="0" borderId="0" xfId="0" applyNumberFormat="1" applyFont="1" applyAlignment="1">
      <alignment/>
    </xf>
    <xf numFmtId="0" fontId="50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50" fillId="35" borderId="11" xfId="0" applyFont="1" applyFill="1" applyBorder="1" applyAlignment="1">
      <alignment wrapText="1"/>
    </xf>
    <xf numFmtId="0" fontId="51" fillId="0" borderId="0" xfId="0" applyFont="1" applyAlignment="1">
      <alignment/>
    </xf>
    <xf numFmtId="0" fontId="50" fillId="0" borderId="0" xfId="0" applyFont="1" applyAlignment="1">
      <alignment wrapText="1"/>
    </xf>
    <xf numFmtId="0" fontId="50" fillId="0" borderId="11" xfId="0" applyFont="1" applyBorder="1" applyAlignment="1">
      <alignment wrapText="1"/>
    </xf>
    <xf numFmtId="0" fontId="50" fillId="36" borderId="11" xfId="0" applyFont="1" applyFill="1" applyBorder="1" applyAlignment="1">
      <alignment wrapText="1"/>
    </xf>
    <xf numFmtId="0" fontId="50" fillId="36" borderId="11" xfId="0" applyFont="1" applyFill="1" applyBorder="1" applyAlignment="1">
      <alignment wrapText="1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50" fillId="0" borderId="0" xfId="0" applyNumberFormat="1" applyFont="1" applyFill="1" applyAlignment="1">
      <alignment/>
    </xf>
    <xf numFmtId="0" fontId="50" fillId="0" borderId="0" xfId="0" applyFont="1" applyFill="1" applyAlignment="1">
      <alignment horizontal="center"/>
    </xf>
    <xf numFmtId="0" fontId="50" fillId="0" borderId="0" xfId="0" applyFont="1" applyBorder="1" applyAlignment="1">
      <alignment horizontal="center" wrapText="1"/>
    </xf>
    <xf numFmtId="0" fontId="52" fillId="37" borderId="11" xfId="0" applyFont="1" applyFill="1" applyBorder="1" applyAlignment="1">
      <alignment horizontal="center" wrapText="1"/>
    </xf>
    <xf numFmtId="0" fontId="50" fillId="0" borderId="0" xfId="0" applyFont="1" applyAlignment="1">
      <alignment wrapText="1"/>
    </xf>
    <xf numFmtId="0" fontId="50" fillId="0" borderId="0" xfId="0" applyFont="1" applyBorder="1" applyAlignment="1">
      <alignment horizontal="left" vertical="center"/>
    </xf>
    <xf numFmtId="0" fontId="50" fillId="0" borderId="0" xfId="0" applyFont="1" applyAlignment="1">
      <alignment wrapText="1"/>
    </xf>
    <xf numFmtId="0" fontId="50" fillId="0" borderId="0" xfId="0" applyFont="1" applyFill="1" applyBorder="1" applyAlignment="1">
      <alignment horizontal="left" vertical="top" wrapText="1"/>
    </xf>
    <xf numFmtId="0" fontId="52" fillId="0" borderId="0" xfId="0" applyFont="1" applyAlignment="1">
      <alignment/>
    </xf>
    <xf numFmtId="0" fontId="50" fillId="0" borderId="0" xfId="0" applyFont="1" applyFill="1" applyAlignment="1">
      <alignment wrapText="1"/>
    </xf>
    <xf numFmtId="0" fontId="53" fillId="0" borderId="0" xfId="0" applyFont="1" applyAlignment="1">
      <alignment/>
    </xf>
    <xf numFmtId="0" fontId="54" fillId="0" borderId="0" xfId="0" applyFont="1" applyAlignment="1">
      <alignment horizontal="left" vertical="center" indent="2"/>
    </xf>
    <xf numFmtId="0" fontId="48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8" fillId="0" borderId="13" xfId="0" applyFont="1" applyBorder="1" applyAlignment="1">
      <alignment/>
    </xf>
    <xf numFmtId="0" fontId="50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 wrapText="1"/>
    </xf>
    <xf numFmtId="0" fontId="52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wrapText="1"/>
    </xf>
    <xf numFmtId="0" fontId="50" fillId="0" borderId="14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7.25">
      <c r="A1" s="47" t="s">
        <v>16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9"/>
    </row>
    <row r="2" spans="1:13" ht="15">
      <c r="A2" s="29" t="s">
        <v>17</v>
      </c>
      <c r="B2" s="24"/>
      <c r="C2" s="37" t="s">
        <v>44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 t="s">
        <v>45</v>
      </c>
      <c r="L3" s="9"/>
    </row>
    <row r="4" ht="13.5">
      <c r="A4" s="1" t="s">
        <v>36</v>
      </c>
    </row>
    <row r="5" spans="1:13" ht="99" customHeight="1">
      <c r="A5" s="44" t="s">
        <v>37</v>
      </c>
      <c r="B5" s="45"/>
      <c r="C5" s="45"/>
      <c r="D5" s="45"/>
      <c r="E5" s="45"/>
      <c r="F5" s="45"/>
      <c r="G5" s="45"/>
      <c r="H5" s="45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9" t="s">
        <v>2</v>
      </c>
      <c r="B11" s="49"/>
      <c r="C11" s="49"/>
      <c r="D11" s="8">
        <v>1196561</v>
      </c>
      <c r="F11" s="8">
        <v>2175895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50" t="s">
        <v>20</v>
      </c>
      <c r="B13" s="51"/>
      <c r="C13" s="52"/>
      <c r="D13" s="8">
        <v>1837731</v>
      </c>
      <c r="F13" s="8">
        <v>1765245</v>
      </c>
      <c r="G13" s="5">
        <f>F13-D13</f>
        <v>-72486</v>
      </c>
      <c r="H13" s="6">
        <f>IF((D13&gt;F13),(D13-F13)/D13,IF(D13&lt;F13,-(D13-F13)/D13,IF(D13=F13,0)))</f>
        <v>0.03944320469100211</v>
      </c>
      <c r="I13" s="3">
        <f>IF(D13-F13&lt;200,0,IF(D13-F13&gt;200,1,IF(D13-F13=200,1)))</f>
        <v>1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81" customHeight="1" thickBot="1">
      <c r="A15" s="46" t="s">
        <v>3</v>
      </c>
      <c r="B15" s="46"/>
      <c r="C15" s="46"/>
      <c r="D15" s="8">
        <v>237603</v>
      </c>
      <c r="F15" s="8">
        <v>365602</v>
      </c>
      <c r="G15" s="5">
        <f>F15-D15</f>
        <v>127999</v>
      </c>
      <c r="H15" s="6">
        <f>IF((D15&gt;F15),(D15-F15)/D15,IF(D15&lt;F15,-(D15-F15)/D15,IF(D15=F15,0)))</f>
        <v>0.5387095280783492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43" t="s">
        <v>41</v>
      </c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45" thickBot="1">
      <c r="A17" s="46" t="s">
        <v>4</v>
      </c>
      <c r="B17" s="46"/>
      <c r="C17" s="46"/>
      <c r="D17" s="8">
        <v>205457</v>
      </c>
      <c r="F17" s="8">
        <v>245817</v>
      </c>
      <c r="G17" s="5">
        <f>F17-D17</f>
        <v>40360</v>
      </c>
      <c r="H17" s="6">
        <f>IF((D17&gt;F17),(D17-F17)/D17,IF(D17&lt;F17,-(D17-F17)/D17,IF(D17=F17,0)))</f>
        <v>0.19644013102498334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1</v>
      </c>
      <c r="L17" s="4" t="str">
        <f>IF((H17&lt;15%)*AND(G17&lt;100000)*OR(G17&gt;-100000),"NO","YES")</f>
        <v>YES</v>
      </c>
      <c r="M17" s="10" t="str">
        <f>IF((L17="YES")*AND(I17+J17&lt;1),"Explanation not required, difference less than £200"," ")</f>
        <v> </v>
      </c>
      <c r="N17" s="43" t="s">
        <v>42</v>
      </c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6" t="s">
        <v>7</v>
      </c>
      <c r="B19" s="46"/>
      <c r="C19" s="46"/>
      <c r="D19" s="8">
        <v>14362</v>
      </c>
      <c r="F19" s="8">
        <v>14123</v>
      </c>
      <c r="G19" s="5">
        <f>F19-D19</f>
        <v>-239</v>
      </c>
      <c r="H19" s="6">
        <f>IF((D19&gt;F19),(D19-F19)/D19,IF(D19&lt;F19,-(D19-F19)/D19,IF(D19=F19,0)))</f>
        <v>0.01664113633198719</v>
      </c>
      <c r="I19" s="3">
        <f>IF(D19-F19&lt;200,0,IF(D19-F19&gt;200,1,IF(D19-F19=200,1)))</f>
        <v>1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6" t="s">
        <v>21</v>
      </c>
      <c r="B21" s="46"/>
      <c r="C21" s="46"/>
      <c r="D21" s="8">
        <v>876181</v>
      </c>
      <c r="F21" s="8">
        <v>1128306</v>
      </c>
      <c r="G21" s="5">
        <f>F21-D21</f>
        <v>252125</v>
      </c>
      <c r="H21" s="6">
        <f>IF((D21&gt;F21),(D21-F21)/D21,IF(D21&lt;F21,-(D21-F21)/D21,IF(D21=F21,0)))</f>
        <v>0.2877544708228094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43" t="s">
        <v>43</v>
      </c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2175895</v>
      </c>
      <c r="F23" s="2">
        <f>F11+F13+F15-F17-F19-F21</f>
        <v>2918496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E24" s="3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6" t="s">
        <v>9</v>
      </c>
      <c r="B26" s="46"/>
      <c r="C26" s="46"/>
      <c r="D26" s="8">
        <v>2165041</v>
      </c>
      <c r="F26" s="8">
        <v>2803347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6" t="s">
        <v>8</v>
      </c>
      <c r="B28" s="46"/>
      <c r="C28" s="46"/>
      <c r="D28" s="8">
        <v>403017</v>
      </c>
      <c r="F28" s="8">
        <v>561402</v>
      </c>
      <c r="G28" s="5">
        <f>F28-D28</f>
        <v>158385</v>
      </c>
      <c r="H28" s="6">
        <f>IF((D28&gt;F28),(D28-F28)/D28,IF(D28&lt;F28,-(D28-F28)/D28,IF(D28=F28,0)))</f>
        <v>0.3929983102449773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1</v>
      </c>
      <c r="L28" s="4" t="str">
        <f>IF((H28&lt;15%)*AND(G28&lt;100000)*OR(G28&gt;-100000),"NO","YES")</f>
        <v>YES</v>
      </c>
      <c r="M28" s="10" t="str">
        <f>IF((L28="YES")*AND(I28+J28&lt;1),"Explanation not required, difference less than £200"," ")</f>
        <v> </v>
      </c>
      <c r="N28" s="42" t="s">
        <v>40</v>
      </c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6" t="s">
        <v>6</v>
      </c>
      <c r="B30" s="46"/>
      <c r="C30" s="46"/>
      <c r="D30" s="8">
        <v>175000</v>
      </c>
      <c r="F30" s="8">
        <v>165000</v>
      </c>
      <c r="G30" s="5">
        <f>F30-D30</f>
        <v>-10000</v>
      </c>
      <c r="H30" s="6">
        <f>IF((D30&gt;F30),(D30-F30)/D30,IF(D30&lt;F30,-(D30-F30)/D30,IF(D30=F30,0)))</f>
        <v>0.05714285714285714</v>
      </c>
      <c r="I30" s="3">
        <f>IF(D30-F30&lt;100,0,IF(D30-F30&gt;100,1,IF(D30-F30=100,1)))</f>
        <v>1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30:C30"/>
    <mergeCell ref="A11:C11"/>
    <mergeCell ref="A13:C13"/>
    <mergeCell ref="A15:C15"/>
    <mergeCell ref="A17:C17"/>
    <mergeCell ref="A5:H5"/>
    <mergeCell ref="A19:C19"/>
    <mergeCell ref="A21:C21"/>
    <mergeCell ref="A1:K1"/>
    <mergeCell ref="A26:C26"/>
    <mergeCell ref="A28:C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4" ht="14.25">
      <c r="B7" s="34" t="s">
        <v>27</v>
      </c>
      <c r="D7" s="34"/>
    </row>
    <row r="8" spans="2:4" ht="15" customHeight="1">
      <c r="B8" s="34" t="s">
        <v>28</v>
      </c>
      <c r="D8" s="34"/>
    </row>
    <row r="9" spans="2:4" ht="14.25">
      <c r="B9" s="34" t="s">
        <v>29</v>
      </c>
      <c r="D9" s="34"/>
    </row>
    <row r="10" spans="2:4" ht="14.25">
      <c r="B10" s="34" t="s">
        <v>30</v>
      </c>
      <c r="D10" s="34"/>
    </row>
    <row r="11" spans="2:4" ht="14.25">
      <c r="B11" s="34" t="s">
        <v>31</v>
      </c>
      <c r="D11" s="34"/>
    </row>
    <row r="12" spans="2:4" ht="14.25">
      <c r="B12" s="34" t="s">
        <v>32</v>
      </c>
      <c r="D12" s="34"/>
    </row>
    <row r="13" spans="2:4" ht="14.25">
      <c r="B13" s="34" t="s">
        <v>33</v>
      </c>
      <c r="D13" s="34"/>
    </row>
    <row r="14" ht="14.25">
      <c r="E14" s="33">
        <f>SUM(D7:D13)</f>
        <v>0</v>
      </c>
    </row>
    <row r="16" spans="1:4" ht="14.25">
      <c r="A16" s="31" t="s">
        <v>25</v>
      </c>
      <c r="D16" s="34"/>
    </row>
    <row r="17" ht="14.25">
      <c r="E17" s="33">
        <f>D16</f>
        <v>0</v>
      </c>
    </row>
    <row r="18" spans="1:6" ht="15" thickBot="1">
      <c r="A18" s="31" t="s">
        <v>26</v>
      </c>
      <c r="F18" s="35">
        <f>E14+E17</f>
        <v>0</v>
      </c>
    </row>
    <row r="19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James Cox</cp:lastModifiedBy>
  <cp:lastPrinted>2022-05-31T11:14:26Z</cp:lastPrinted>
  <dcterms:created xsi:type="dcterms:W3CDTF">2012-07-11T10:01:28Z</dcterms:created>
  <dcterms:modified xsi:type="dcterms:W3CDTF">2022-06-07T09:41:55Z</dcterms:modified>
  <cp:category/>
  <cp:version/>
  <cp:contentType/>
  <cp:contentStatus/>
</cp:coreProperties>
</file>