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rstLight\First Light Festival Dropbox\01. First Light C.I.C strategic\Fundraising\LTC\"/>
    </mc:Choice>
  </mc:AlternateContent>
  <xr:revisionPtr revIDLastSave="0" documentId="8_{E56E9072-2F6B-44E0-AD7E-8D3B8E3AD46F}" xr6:coauthVersionLast="47" xr6:coauthVersionMax="47" xr10:uidLastSave="{00000000-0000-0000-0000-000000000000}"/>
  <bookViews>
    <workbookView xWindow="-110" yWindow="-110" windowWidth="19420" windowHeight="10420" xr2:uid="{96B1CDCC-628B-4286-B1D5-1A983872ED44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2" i="1" l="1"/>
  <c r="B31" i="1"/>
  <c r="B29" i="1"/>
  <c r="B8" i="1"/>
  <c r="B7" i="1"/>
  <c r="B6" i="1"/>
  <c r="B5" i="1"/>
  <c r="B136" i="1" l="1"/>
  <c r="B22" i="1"/>
  <c r="B153" i="1" s="1"/>
</calcChain>
</file>

<file path=xl/sharedStrings.xml><?xml version="1.0" encoding="utf-8"?>
<sst xmlns="http://schemas.openxmlformats.org/spreadsheetml/2006/main" count="153" uniqueCount="152">
  <si>
    <t>EARNED INCOME</t>
  </si>
  <si>
    <t>Tickets</t>
  </si>
  <si>
    <t>Cinema Tickets (2 screenings (Friday and Saturday) £10 per ticket * 300 tickets @70% capacity)</t>
  </si>
  <si>
    <t>Silent / Kitchen Disco in Moon Dance (600 tickets @£10 @60% capacity)</t>
  </si>
  <si>
    <t>Theatre tent late night cabaret event (300 tickets @£10 @70% capacity)</t>
  </si>
  <si>
    <t>Foraged feast (200 * £20 x 3 sessions (Friday night/ Saturday afternoon/Sunday brunch)@90% capacity after costs 30/20 split)</t>
  </si>
  <si>
    <t>EPP x FLF DJ Events x 2 : £10 per ticket * 300 tickets @80% capacity</t>
  </si>
  <si>
    <t>Traders</t>
  </si>
  <si>
    <t>Food Traders (18 traders @£175 pitch deposit)</t>
  </si>
  <si>
    <t>Main bar trader fee @£2k and gardens bar @ £1.5k</t>
  </si>
  <si>
    <t>Trader commission: (food@10% based on £2000 takings/ bars@15% based on 20,000 takings)</t>
  </si>
  <si>
    <t>Makers Market: 12 stalls per market. Sat aft @ £40, sat night @ £30 and Sun morn @ £30. All three for £80</t>
  </si>
  <si>
    <t>Other Traders (5 traders @150)</t>
  </si>
  <si>
    <t>EPP x FLF bar commission @15% based on 30,000 total takings</t>
  </si>
  <si>
    <t>Marketing</t>
  </si>
  <si>
    <t>Merchandise (tshirts @£10 *350 / blankets £20 *150)</t>
  </si>
  <si>
    <t>Artist merchandise commission (150 items @15%)</t>
  </si>
  <si>
    <t>Advertising in festival programme (5*100 + 5*175)</t>
  </si>
  <si>
    <t>Earned Income Total</t>
  </si>
  <si>
    <t>EXPENDITURE</t>
  </si>
  <si>
    <t>Artistic Programme</t>
  </si>
  <si>
    <t>Sunlight Main Stage Artist Fees (based on 16 acts @ £1250 per act)</t>
  </si>
  <si>
    <t xml:space="preserve">Moon Dance Artist Fees (based on Dance East artist fees, travel and accommodation) </t>
  </si>
  <si>
    <t>Garden Stage (based on 14 acts at £250 per act)</t>
  </si>
  <si>
    <t>Beach Club (based on 14 DJs @ £250 per DJ)</t>
  </si>
  <si>
    <t>Theatre and Spoken Word (High Tide £1250, Inn Crowd £1250, Luke Wright £1300, Elvis McGonnegal/Holly McNeish/John Hegley £3000)</t>
  </si>
  <si>
    <t>Screen on the Sand Curators Fee (based on 2019)</t>
  </si>
  <si>
    <t xml:space="preserve">Site Specifi/Art Installations (willow/floral installation £3000, Spike furb £650, Rovers wheels £650, Wheel pyro/flags £1500, Alex Costello £815, PMan £500) </t>
  </si>
  <si>
    <t>Sunrise (arts practitioners, feast contribution)</t>
  </si>
  <si>
    <t>Childrens Zone Practitioners and Activities (materials, children's authors, practitioners - cost estimate based on 2019)</t>
  </si>
  <si>
    <t>Wellbeing (yoga sessions &amp; mats, therapists, talks, based on 2019)</t>
  </si>
  <si>
    <t>Workshops (materials, cordel making and lantern based on Sarah Cannel quote)</t>
  </si>
  <si>
    <t>Artists Travel (based on 100 people @ £50 from London/ £10 from Norwich/Suffolk)</t>
  </si>
  <si>
    <t>Artist Subsistence (based on 100 people @ £25 per person per day)</t>
  </si>
  <si>
    <t>Artist Accommodation (based on 40 rooms at £75 per room per night)</t>
  </si>
  <si>
    <t>First Kite template costs (2000 kites @ £1 per kite and kite display cost @ £500)</t>
  </si>
  <si>
    <t>Opening Parade Matrerials (fabrics, paints, poles, holders)</t>
  </si>
  <si>
    <t>Creative skills sound placement facilitation ( 2 days @£150 per day)</t>
  </si>
  <si>
    <t>EPP x FLF Djs (2@£250)</t>
  </si>
  <si>
    <t>Festival Infrastructure</t>
  </si>
  <si>
    <t>Main stage: (concert shell, stage &amp; crowd barrier, FOH, flooring - quote from Gigtent)</t>
  </si>
  <si>
    <t>Moon Dance Marquee: (quote from Anglia Coastal)</t>
  </si>
  <si>
    <t>Beach Club Marquee: (quote from Anglia Coastal)</t>
  </si>
  <si>
    <t>Theatre &amp; Spoken Word Marquee: (quote from Anglia Coastal)</t>
  </si>
  <si>
    <t>Gardens Stage (based on Anglia Coastal quote)</t>
  </si>
  <si>
    <t>Youth Music Stage (quote from Gigtent)</t>
  </si>
  <si>
    <t>Talks Marquee: (quote from Anglia Coastal)</t>
  </si>
  <si>
    <t>Planet Positive marquee: quote from Anglia Coastal</t>
  </si>
  <si>
    <t>Makers Marquee: quote from Anglia Coastal</t>
  </si>
  <si>
    <t>Workshops marquee: quote from Anglia Coastal</t>
  </si>
  <si>
    <t>Main stage bar marquee: quote from Anglia Coastal</t>
  </si>
  <si>
    <t>Production marquees x 2: quote from Anglia Coastal</t>
  </si>
  <si>
    <t>Childrens' and Well-being tipis: quote from Events Under Canvas</t>
  </si>
  <si>
    <t>Science dome: quote from Eastern Angles</t>
  </si>
  <si>
    <t>Gazebos for info and box office: quote from Anglia Coastal</t>
  </si>
  <si>
    <t>Toilets inc accessible based on 2019 (Toilets to Go)</t>
  </si>
  <si>
    <t>Van Hire * 7 days @45 based on quote from LEC hire</t>
  </si>
  <si>
    <t>Delivery Costs £500 (based on 2021)</t>
  </si>
  <si>
    <t>Décor (cost estimate based on 2019)</t>
  </si>
  <si>
    <t>Site radios (60 sets @ £7 each + £60 courier costs)</t>
  </si>
  <si>
    <t>Consumables (rope, tape, bin bags, gloves - cost estimate: £1000)</t>
  </si>
  <si>
    <t>Site Fire Extinguishers (£300)</t>
  </si>
  <si>
    <t>Site sound: (Quote from Synergy Audio)</t>
  </si>
  <si>
    <t>Backline - (based on 2019 costs)</t>
  </si>
  <si>
    <t>Lighting: (Quote from CM Lighting)</t>
  </si>
  <si>
    <t>Screen on the Sand Cinema: (Quote from Cambridge film trust)</t>
  </si>
  <si>
    <t>Power: (quote from Gofer)</t>
  </si>
  <si>
    <t>EPP X FLF POWER (based on quote from Gofer)</t>
  </si>
  <si>
    <t>Tables and chairs: quote from Anglia Elite</t>
  </si>
  <si>
    <t>Deck Chairs: quote form Uncle Micks</t>
  </si>
  <si>
    <t>Other seating (haybales/ pallets/ feast table etc): based on 2019</t>
  </si>
  <si>
    <t>Health and Safety Consultant: ( £250 per day for 2 prep day + £350 per day for 6 site days)</t>
  </si>
  <si>
    <t>Site manager x (2 days @ £180 per day for 3 days)</t>
  </si>
  <si>
    <t>Festival designer - (one off project fee all festival design)</t>
  </si>
  <si>
    <t>Build, Decor and Site crew (3-8 people over 10 days at £150per day)</t>
  </si>
  <si>
    <t>Venue/ stage managers (@£150 per day) and assistants@£130 per day, various mised shifts over 3 days)</t>
  </si>
  <si>
    <t>MCs and mediators (£150 per shift for 10 shifts)</t>
  </si>
  <si>
    <t>Maker's Market (Coordinator fee based on 2019)</t>
  </si>
  <si>
    <t>Security: (quote from JBC Protect)</t>
  </si>
  <si>
    <t>EPP X FLF security (based on quote from JBC Protect)</t>
  </si>
  <si>
    <t>First Aid: (quote from IKON Ambulance based on 2019)</t>
  </si>
  <si>
    <t>Production Team Travel: (based on £10 per person contribution x 50 people)</t>
  </si>
  <si>
    <t>Festival crew subsistence (£6 per head for 40 people Fri-Sun and 20 people Mon-Mon)</t>
  </si>
  <si>
    <t>Festival Crew Accommodation: (20 people @£75 for 2 nights each + 5 people for1 night each)</t>
  </si>
  <si>
    <t>Volunteer refreshments/t-shirts: (refreshements £200 and t shirts @£5 per t-shirt for 150 t-shirts, based on 2021)</t>
  </si>
  <si>
    <t>Premises license annual renewal (ESC license fee)</t>
  </si>
  <si>
    <t>FLF x EPP TEN licensing (ESC fee)</t>
  </si>
  <si>
    <t>Filming licenses (based on Screen Suffolk costs)</t>
  </si>
  <si>
    <t>Road closure and signage (based on 2019)</t>
  </si>
  <si>
    <t>PRS and PPL: (cost estimate based on 2019/21 costs)</t>
  </si>
  <si>
    <t>FLF X EPP prs/ppl (cost estimate)</t>
  </si>
  <si>
    <t>Sound monitoring: (based on Adrian James Acoustic )</t>
  </si>
  <si>
    <t>Hand sanatiser (based on sanitiser stations at each venue @£10 * 20 - quote from Ikon Ambulance)</t>
  </si>
  <si>
    <t>Trackway: (based on quote from ALS EVENTS)</t>
  </si>
  <si>
    <t>Captioning/ BSL (based on quotes from various suppliers)</t>
  </si>
  <si>
    <t>Participant and volunteer travel expenses (cost estimate)</t>
  </si>
  <si>
    <t>Plant Machinery (cost estimate based on 2019/21)</t>
  </si>
  <si>
    <t>Festival Staffing</t>
  </si>
  <si>
    <t xml:space="preserve">Project Director: £36,000 (pro rata Mar - Oct) </t>
  </si>
  <si>
    <t>Project Manager: £33,000 (pro rata Mar-Oct)</t>
  </si>
  <si>
    <t>Project Officer: £24,000 (pro rata Mar- Oct)</t>
  </si>
  <si>
    <t>Finance Management : (1 day per week @ £150 per day plus reporting @ £1500)</t>
  </si>
  <si>
    <t>Technical manager (based on 14 days @ £400 per day)</t>
  </si>
  <si>
    <t xml:space="preserve">Music coordinator: (2 days per week @£135 for six months) </t>
  </si>
  <si>
    <t>Arts Community coordinator: (2 days per week @£135 for six months)</t>
  </si>
  <si>
    <t>Kick Start (Arts Admin trainee min wage for 25 hours per week for 5 months)</t>
  </si>
  <si>
    <t>Volunteer coordinator (2 days per week @ £135 for 10 weeks)</t>
  </si>
  <si>
    <t>Accountancy:(quote from Lovewell Blake)</t>
  </si>
  <si>
    <t>Stationary and office consumables: (printer inks/phones/ wifi/ email etc cost estimate based on 2021)</t>
  </si>
  <si>
    <t>Training: (First Aid, accessibility, HSE based on Community Action Suffolk)</t>
  </si>
  <si>
    <t xml:space="preserve">Insurance (event insurance based on quote from James Hallam/Mitchell Beazley) </t>
  </si>
  <si>
    <t>Wife: (3 x Hauwei wifi dongles @ £35 per dongle)</t>
  </si>
  <si>
    <t>PR and Branding: (quote from Elma Glasgow Consulting)</t>
  </si>
  <si>
    <t>Social Media management - (based on 2021 Hot Gossip)</t>
  </si>
  <si>
    <t>Signage: (HERAS programme displays/ corex signage, £1500, road signs £2000 - based on Red Hot Media quote)</t>
  </si>
  <si>
    <t xml:space="preserve">Paid Advertising (cost estimate based on print &amp; web) </t>
  </si>
  <si>
    <t>Merchandise - (t shirts and blankets based on 2019/21)</t>
  </si>
  <si>
    <t>Website (updates based on Source Creative quote)</t>
  </si>
  <si>
    <t>Brochure and flyers - (quote from Solopress)</t>
  </si>
  <si>
    <t>Posters -quote from Solopress)</t>
  </si>
  <si>
    <t>Distribution (leaflets based on 2019)</t>
  </si>
  <si>
    <t>Evaluation (Audience Agency quote for framework for evaluation surveys, mapping and profiling, summary and report  £3580)</t>
  </si>
  <si>
    <t>Box office staff (based on £10 per hour for 90 hours)</t>
  </si>
  <si>
    <t>Ticket commission (commission @ 3.5% + £0.49 per sold ticket, 1513 tickets)</t>
  </si>
  <si>
    <t>Box office wifi: (based on Giffgaff unlimited sim, one month @ £35 credit)</t>
  </si>
  <si>
    <t>Survey and Box office ipads (based on 4 x Morgan Computers second hand ipads £250 each)</t>
  </si>
  <si>
    <t>Photography (based on Adam Barnes quote)</t>
  </si>
  <si>
    <t>Filming: (based on Will Fielding quote)</t>
  </si>
  <si>
    <t>Live streaming - (based on Hot Gossip/ Synergy/Matt Jolly quotes)</t>
  </si>
  <si>
    <t>CONTINGENCY @3.5%</t>
  </si>
  <si>
    <t>Expenditure Total</t>
  </si>
  <si>
    <t>OTHER INCOME</t>
  </si>
  <si>
    <t>Public Funding</t>
  </si>
  <si>
    <t>Suffolk County Council (£20,000))</t>
  </si>
  <si>
    <t>East Suffolk Council (£200,000)</t>
  </si>
  <si>
    <t>Lowestoft Town Council (£5000)</t>
  </si>
  <si>
    <t>Other Funding</t>
  </si>
  <si>
    <t>Kirkley People's Forum (£7000)</t>
  </si>
  <si>
    <t>Local Enterprise Partnership (£48,415)</t>
  </si>
  <si>
    <t>Kick Start (£2460)</t>
  </si>
  <si>
    <t>SCC - CCFC Funding (£14,856)</t>
  </si>
  <si>
    <t>University of Essex (£5000)</t>
  </si>
  <si>
    <t>LCEP ( £1500)</t>
  </si>
  <si>
    <t>EAAF (£1000)</t>
  </si>
  <si>
    <t>Other Trusts and Funds (£18,000)</t>
  </si>
  <si>
    <t>Other Income Total</t>
  </si>
  <si>
    <t>BUDGET TOTAL</t>
  </si>
  <si>
    <t>First Light Festival 2022 Project Budget (£)</t>
  </si>
  <si>
    <t>Aurora Science Zone : (Incredible Oceans dome &amp; activities £1100, speakers and demos(NHM, Cefas, UoEssex 2.5k)</t>
  </si>
  <si>
    <t>Arts Council (£69,498)</t>
  </si>
  <si>
    <t xml:space="preserve">Wild Beach Camping - Friday &amp; Saturday in campervans (146 pitches) </t>
  </si>
  <si>
    <t>Budget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</si>
</sst>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&quot;£&quot;#,##0"/>
  </numFmts>
  <fonts count="15" x14ac:knownFonts="1">
    <font>
      <sz val="11"/>
      <color theme="1"/>
      <name val="Calibri"/>
      <family val="2"/>
      <scheme val="minor"/>
    </font>
    <font>
      <b/>
      <sz val="18"/>
      <name val="Calibri"/>
      <family val="2"/>
    </font>
    <font>
      <sz val="11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u/>
      <sz val="11"/>
      <color theme="1"/>
      <name val="Calibri"/>
    </font>
    <font>
      <sz val="11"/>
      <color theme="1"/>
      <name val="Calibri"/>
    </font>
    <font>
      <b/>
      <u/>
      <sz val="11"/>
      <color rgb="FF000000"/>
      <name val="Calibri"/>
      <family val="2"/>
      <scheme val="minor"/>
    </font>
    <font>
      <b/>
      <sz val="11"/>
      <name val="Arial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rgb="FFCCCCFF"/>
      </patternFill>
    </fill>
    <fill>
      <patternFill patternType="solid">
        <fgColor theme="4" tint="0.79998168889431442"/>
        <bgColor indexed="31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2" fillId="0" borderId="0" xfId="0" applyFont="1"/>
    <xf numFmtId="0" fontId="3" fillId="2" borderId="1" xfId="0" applyFont="1" applyFill="1" applyBorder="1" applyAlignment="1">
      <alignment wrapText="1"/>
    </xf>
    <xf numFmtId="164" fontId="3" fillId="3" borderId="2" xfId="0" applyNumberFormat="1" applyFont="1" applyFill="1" applyBorder="1" applyAlignment="1">
      <alignment horizontal="right" wrapText="1"/>
    </xf>
    <xf numFmtId="0" fontId="4" fillId="2" borderId="1" xfId="0" applyFont="1" applyFill="1" applyBorder="1"/>
    <xf numFmtId="3" fontId="5" fillId="0" borderId="0" xfId="0" applyNumberFormat="1" applyFont="1"/>
    <xf numFmtId="164" fontId="3" fillId="0" borderId="3" xfId="0" applyNumberFormat="1" applyFont="1" applyBorder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wrapText="1"/>
    </xf>
    <xf numFmtId="3" fontId="6" fillId="0" borderId="3" xfId="0" applyNumberFormat="1" applyFont="1" applyBorder="1"/>
    <xf numFmtId="0" fontId="6" fillId="0" borderId="0" xfId="0" applyFont="1" applyAlignment="1">
      <alignment vertical="top"/>
    </xf>
    <xf numFmtId="165" fontId="7" fillId="0" borderId="3" xfId="0" applyNumberFormat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165" fontId="6" fillId="0" borderId="3" xfId="0" applyNumberFormat="1" applyFont="1" applyBorder="1" applyAlignment="1">
      <alignment vertical="top" wrapText="1"/>
    </xf>
    <xf numFmtId="0" fontId="6" fillId="0" borderId="0" xfId="0" applyFont="1" applyAlignment="1">
      <alignment wrapText="1"/>
    </xf>
    <xf numFmtId="3" fontId="8" fillId="4" borderId="4" xfId="0" applyNumberFormat="1" applyFont="1" applyFill="1" applyBorder="1"/>
    <xf numFmtId="3" fontId="6" fillId="5" borderId="5" xfId="0" applyNumberFormat="1" applyFont="1" applyFill="1" applyBorder="1"/>
    <xf numFmtId="0" fontId="2" fillId="6" borderId="6" xfId="0" applyFont="1" applyFill="1" applyBorder="1"/>
    <xf numFmtId="3" fontId="9" fillId="0" borderId="3" xfId="0" applyNumberFormat="1" applyFont="1" applyBorder="1" applyAlignment="1">
      <alignment vertical="top"/>
    </xf>
    <xf numFmtId="0" fontId="10" fillId="0" borderId="0" xfId="0" applyFont="1"/>
    <xf numFmtId="0" fontId="11" fillId="0" borderId="0" xfId="0" applyFont="1" applyAlignment="1">
      <alignment wrapText="1"/>
    </xf>
    <xf numFmtId="3" fontId="6" fillId="0" borderId="3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12" fillId="0" borderId="0" xfId="0" applyFont="1"/>
    <xf numFmtId="0" fontId="9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2" fillId="0" borderId="3" xfId="0" applyNumberFormat="1" applyFont="1" applyBorder="1"/>
    <xf numFmtId="0" fontId="10" fillId="0" borderId="0" xfId="0" applyFont="1" applyAlignment="1">
      <alignment wrapText="1"/>
    </xf>
    <xf numFmtId="0" fontId="2" fillId="4" borderId="6" xfId="0" applyFont="1" applyFill="1" applyBorder="1"/>
    <xf numFmtId="0" fontId="13" fillId="0" borderId="0" xfId="0" applyFont="1"/>
    <xf numFmtId="165" fontId="13" fillId="0" borderId="0" xfId="0" applyNumberFormat="1" applyFont="1"/>
    <xf numFmtId="0" fontId="14" fillId="0" borderId="0" xfId="0" applyFont="1"/>
    <xf numFmtId="164" fontId="2" fillId="0" borderId="0" xfId="0" applyNumberFormat="1" applyFon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7D24A-3202-4B93-8B3E-66EE437B94E1}">
  <dimension ref="A1:H154"/>
  <sheetViews>
    <sheetView tabSelected="1" workbookViewId="0">
      <selection activeCell="B2" sqref="B2"/>
    </sheetView>
  </sheetViews>
  <sheetFormatPr defaultColWidth="12.54296875" defaultRowHeight="14" x14ac:dyDescent="0.3"/>
  <cols>
    <col min="1" max="1" width="78.36328125" style="3" customWidth="1"/>
    <col min="2" max="2" width="11" style="34" customWidth="1"/>
    <col min="3" max="3" width="9.6328125" style="3" customWidth="1"/>
    <col min="4" max="28" width="7.7265625" style="3" customWidth="1"/>
    <col min="29" max="16384" width="12.54296875" style="3"/>
  </cols>
  <sheetData>
    <row r="1" spans="1:2" ht="51" customHeight="1" x14ac:dyDescent="0.3">
      <c r="A1" s="1" t="s">
        <v>147</v>
      </c>
      <c r="B1" s="2"/>
    </row>
    <row r="2" spans="1:2" s="6" customFormat="1" ht="49" customHeight="1" thickBot="1" x14ac:dyDescent="0.4">
      <c r="A2" s="4"/>
      <c r="B2" s="5" t="s">
        <v>151</v>
      </c>
    </row>
    <row r="3" spans="1:2" s="9" customFormat="1" ht="15.5" x14ac:dyDescent="0.35">
      <c r="A3" s="7" t="s">
        <v>0</v>
      </c>
      <c r="B3" s="8"/>
    </row>
    <row r="4" spans="1:2" ht="14.5" x14ac:dyDescent="0.35">
      <c r="A4" s="10" t="s">
        <v>1</v>
      </c>
      <c r="B4" s="11"/>
    </row>
    <row r="5" spans="1:2" ht="14.5" x14ac:dyDescent="0.3">
      <c r="A5" s="12" t="s">
        <v>2</v>
      </c>
      <c r="B5" s="13">
        <f>SUM((300*8.33)*2)*70%</f>
        <v>3498.6</v>
      </c>
    </row>
    <row r="6" spans="1:2" ht="14.5" x14ac:dyDescent="0.3">
      <c r="A6" s="14" t="s">
        <v>3</v>
      </c>
      <c r="B6" s="13">
        <f>600*SUM(10/1.2)*60%</f>
        <v>3000</v>
      </c>
    </row>
    <row r="7" spans="1:2" ht="14.5" x14ac:dyDescent="0.3">
      <c r="A7" s="14" t="s">
        <v>4</v>
      </c>
      <c r="B7" s="13">
        <f>300*SUM(10/1.2)*70%</f>
        <v>1750</v>
      </c>
    </row>
    <row r="8" spans="1:2" ht="29" x14ac:dyDescent="0.3">
      <c r="A8" s="14" t="s">
        <v>5</v>
      </c>
      <c r="B8" s="15">
        <f>200*3*SUM(20/1.2)*90%*20%</f>
        <v>1800</v>
      </c>
    </row>
    <row r="9" spans="1:2" ht="14.5" x14ac:dyDescent="0.3">
      <c r="A9" s="12" t="s">
        <v>150</v>
      </c>
      <c r="B9" s="13">
        <v>12427</v>
      </c>
    </row>
    <row r="10" spans="1:2" ht="14.5" x14ac:dyDescent="0.3">
      <c r="A10" s="12" t="s">
        <v>6</v>
      </c>
      <c r="B10" s="15">
        <v>4000</v>
      </c>
    </row>
    <row r="11" spans="1:2" ht="14.5" x14ac:dyDescent="0.35">
      <c r="A11" s="10" t="s">
        <v>7</v>
      </c>
      <c r="B11" s="11"/>
    </row>
    <row r="12" spans="1:2" ht="14.5" x14ac:dyDescent="0.35">
      <c r="A12" s="16" t="s">
        <v>8</v>
      </c>
      <c r="B12" s="11">
        <v>3150</v>
      </c>
    </row>
    <row r="13" spans="1:2" ht="14.5" x14ac:dyDescent="0.35">
      <c r="A13" s="16" t="s">
        <v>9</v>
      </c>
      <c r="B13" s="11">
        <v>3500</v>
      </c>
    </row>
    <row r="14" spans="1:2" ht="29" x14ac:dyDescent="0.35">
      <c r="A14" s="16" t="s">
        <v>10</v>
      </c>
      <c r="B14" s="11">
        <v>6600</v>
      </c>
    </row>
    <row r="15" spans="1:2" ht="29" x14ac:dyDescent="0.35">
      <c r="A15" s="16" t="s">
        <v>11</v>
      </c>
      <c r="B15" s="11">
        <v>1120</v>
      </c>
    </row>
    <row r="16" spans="1:2" ht="14.5" x14ac:dyDescent="0.35">
      <c r="A16" s="16" t="s">
        <v>12</v>
      </c>
      <c r="B16" s="11">
        <v>750</v>
      </c>
    </row>
    <row r="17" spans="1:2" ht="14.5" x14ac:dyDescent="0.35">
      <c r="A17" s="16" t="s">
        <v>13</v>
      </c>
      <c r="B17" s="11">
        <v>4500</v>
      </c>
    </row>
    <row r="18" spans="1:2" ht="14.5" x14ac:dyDescent="0.35">
      <c r="A18" s="10" t="s">
        <v>14</v>
      </c>
      <c r="B18" s="11"/>
    </row>
    <row r="19" spans="1:2" ht="14.5" x14ac:dyDescent="0.35">
      <c r="A19" s="16" t="s">
        <v>15</v>
      </c>
      <c r="B19" s="11">
        <v>6500</v>
      </c>
    </row>
    <row r="20" spans="1:2" ht="14.5" x14ac:dyDescent="0.35">
      <c r="A20" s="16" t="s">
        <v>16</v>
      </c>
      <c r="B20" s="11">
        <v>338</v>
      </c>
    </row>
    <row r="21" spans="1:2" ht="14.5" x14ac:dyDescent="0.35">
      <c r="A21" s="16" t="s">
        <v>17</v>
      </c>
      <c r="B21" s="11">
        <v>1375</v>
      </c>
    </row>
    <row r="22" spans="1:2" s="19" customFormat="1" ht="25" customHeight="1" thickBot="1" x14ac:dyDescent="0.4">
      <c r="A22" s="17" t="s">
        <v>18</v>
      </c>
      <c r="B22" s="18">
        <f>SUM(B4:B21)</f>
        <v>54308.6</v>
      </c>
    </row>
    <row r="23" spans="1:2" ht="23.15" customHeight="1" x14ac:dyDescent="0.35">
      <c r="A23" s="7" t="s">
        <v>19</v>
      </c>
      <c r="B23" s="20"/>
    </row>
    <row r="24" spans="1:2" ht="25.5" customHeight="1" x14ac:dyDescent="0.35">
      <c r="A24" s="21" t="s">
        <v>20</v>
      </c>
      <c r="B24" s="11"/>
    </row>
    <row r="25" spans="1:2" ht="14.5" x14ac:dyDescent="0.35">
      <c r="A25" s="22" t="s">
        <v>21</v>
      </c>
      <c r="B25" s="13">
        <v>20000</v>
      </c>
    </row>
    <row r="26" spans="1:2" ht="14.5" x14ac:dyDescent="0.35">
      <c r="A26" s="22" t="s">
        <v>22</v>
      </c>
      <c r="B26" s="13">
        <v>6000</v>
      </c>
    </row>
    <row r="27" spans="1:2" ht="14.5" x14ac:dyDescent="0.35">
      <c r="A27" s="22" t="s">
        <v>23</v>
      </c>
      <c r="B27" s="13">
        <v>3500</v>
      </c>
    </row>
    <row r="28" spans="1:2" ht="14.5" x14ac:dyDescent="0.35">
      <c r="A28" s="22" t="s">
        <v>24</v>
      </c>
      <c r="B28" s="13">
        <v>3500</v>
      </c>
    </row>
    <row r="29" spans="1:2" ht="29" x14ac:dyDescent="0.35">
      <c r="A29" s="22" t="s">
        <v>25</v>
      </c>
      <c r="B29" s="13">
        <f>5000+1800</f>
        <v>6800</v>
      </c>
    </row>
    <row r="30" spans="1:2" ht="14.5" x14ac:dyDescent="0.35">
      <c r="A30" s="22" t="s">
        <v>26</v>
      </c>
      <c r="B30" s="13">
        <v>500</v>
      </c>
    </row>
    <row r="31" spans="1:2" ht="29" x14ac:dyDescent="0.35">
      <c r="A31" s="22" t="s">
        <v>27</v>
      </c>
      <c r="B31" s="13">
        <f>4000+2000+650+500</f>
        <v>7150</v>
      </c>
    </row>
    <row r="32" spans="1:2" ht="14.5" x14ac:dyDescent="0.35">
      <c r="A32" s="22" t="s">
        <v>28</v>
      </c>
      <c r="B32" s="13">
        <v>1500</v>
      </c>
    </row>
    <row r="33" spans="1:2" ht="29" x14ac:dyDescent="0.35">
      <c r="A33" s="22" t="s">
        <v>29</v>
      </c>
      <c r="B33" s="13">
        <v>1500</v>
      </c>
    </row>
    <row r="34" spans="1:2" ht="29" x14ac:dyDescent="0.35">
      <c r="A34" s="22" t="s">
        <v>148</v>
      </c>
      <c r="B34" s="23">
        <v>3600</v>
      </c>
    </row>
    <row r="35" spans="1:2" ht="14.5" x14ac:dyDescent="0.35">
      <c r="A35" s="22" t="s">
        <v>30</v>
      </c>
      <c r="B35" s="23">
        <v>1000</v>
      </c>
    </row>
    <row r="36" spans="1:2" ht="14.5" x14ac:dyDescent="0.35">
      <c r="A36" s="24" t="s">
        <v>31</v>
      </c>
      <c r="B36" s="23">
        <v>1000</v>
      </c>
    </row>
    <row r="37" spans="1:2" ht="14.5" x14ac:dyDescent="0.35">
      <c r="A37" s="24" t="s">
        <v>32</v>
      </c>
      <c r="B37" s="23">
        <v>2600</v>
      </c>
    </row>
    <row r="38" spans="1:2" ht="14.5" x14ac:dyDescent="0.35">
      <c r="A38" s="24" t="s">
        <v>33</v>
      </c>
      <c r="B38" s="23">
        <v>2500</v>
      </c>
    </row>
    <row r="39" spans="1:2" ht="14.5" x14ac:dyDescent="0.35">
      <c r="A39" s="24" t="s">
        <v>34</v>
      </c>
      <c r="B39" s="23">
        <v>3000</v>
      </c>
    </row>
    <row r="40" spans="1:2" ht="14.5" x14ac:dyDescent="0.35">
      <c r="A40" s="22" t="s">
        <v>35</v>
      </c>
      <c r="B40" s="23">
        <v>2500</v>
      </c>
    </row>
    <row r="41" spans="1:2" ht="14.5" x14ac:dyDescent="0.35">
      <c r="A41" s="22" t="s">
        <v>36</v>
      </c>
      <c r="B41" s="23">
        <v>1500</v>
      </c>
    </row>
    <row r="42" spans="1:2" ht="14.5" x14ac:dyDescent="0.35">
      <c r="A42" s="22" t="s">
        <v>37</v>
      </c>
      <c r="B42" s="23">
        <v>300</v>
      </c>
    </row>
    <row r="43" spans="1:2" ht="14.5" x14ac:dyDescent="0.35">
      <c r="A43" s="22" t="s">
        <v>38</v>
      </c>
      <c r="B43" s="23">
        <v>500</v>
      </c>
    </row>
    <row r="44" spans="1:2" ht="27" customHeight="1" x14ac:dyDescent="0.35">
      <c r="A44" s="21" t="s">
        <v>39</v>
      </c>
      <c r="B44" s="23"/>
    </row>
    <row r="45" spans="1:2" ht="14.5" x14ac:dyDescent="0.35">
      <c r="A45" s="22" t="s">
        <v>40</v>
      </c>
      <c r="B45" s="23">
        <v>8651</v>
      </c>
    </row>
    <row r="46" spans="1:2" ht="14.5" x14ac:dyDescent="0.35">
      <c r="A46" s="22" t="s">
        <v>41</v>
      </c>
      <c r="B46" s="23">
        <v>3573</v>
      </c>
    </row>
    <row r="47" spans="1:2" ht="14.5" x14ac:dyDescent="0.35">
      <c r="A47" s="22" t="s">
        <v>42</v>
      </c>
      <c r="B47" s="23">
        <v>2450</v>
      </c>
    </row>
    <row r="48" spans="1:2" ht="14.5" x14ac:dyDescent="0.35">
      <c r="A48" s="22" t="s">
        <v>43</v>
      </c>
      <c r="B48" s="23">
        <v>2777</v>
      </c>
    </row>
    <row r="49" spans="1:2" ht="14.5" x14ac:dyDescent="0.35">
      <c r="A49" s="22" t="s">
        <v>44</v>
      </c>
      <c r="B49" s="23">
        <v>697</v>
      </c>
    </row>
    <row r="50" spans="1:2" ht="14.5" x14ac:dyDescent="0.35">
      <c r="A50" s="22" t="s">
        <v>45</v>
      </c>
      <c r="B50" s="23">
        <v>2595</v>
      </c>
    </row>
    <row r="51" spans="1:2" ht="14.5" x14ac:dyDescent="0.35">
      <c r="A51" s="22" t="s">
        <v>46</v>
      </c>
      <c r="B51" s="23">
        <v>650</v>
      </c>
    </row>
    <row r="52" spans="1:2" ht="14.5" x14ac:dyDescent="0.35">
      <c r="A52" s="22" t="s">
        <v>47</v>
      </c>
      <c r="B52" s="23">
        <v>650</v>
      </c>
    </row>
    <row r="53" spans="1:2" ht="14.5" x14ac:dyDescent="0.35">
      <c r="A53" s="22" t="s">
        <v>48</v>
      </c>
      <c r="B53" s="23">
        <v>920</v>
      </c>
    </row>
    <row r="54" spans="1:2" ht="14.5" x14ac:dyDescent="0.35">
      <c r="A54" s="22" t="s">
        <v>49</v>
      </c>
      <c r="B54" s="23">
        <v>650</v>
      </c>
    </row>
    <row r="55" spans="1:2" ht="14.5" x14ac:dyDescent="0.35">
      <c r="A55" s="22" t="s">
        <v>50</v>
      </c>
      <c r="B55" s="23">
        <v>770</v>
      </c>
    </row>
    <row r="56" spans="1:2" ht="14.5" x14ac:dyDescent="0.35">
      <c r="A56" s="22" t="s">
        <v>51</v>
      </c>
      <c r="B56" s="23">
        <v>1120</v>
      </c>
    </row>
    <row r="57" spans="1:2" ht="14.5" x14ac:dyDescent="0.35">
      <c r="A57" s="22" t="s">
        <v>52</v>
      </c>
      <c r="B57" s="23">
        <v>3664</v>
      </c>
    </row>
    <row r="58" spans="1:2" ht="14.5" x14ac:dyDescent="0.35">
      <c r="A58" s="22" t="s">
        <v>53</v>
      </c>
      <c r="B58" s="23">
        <v>2250</v>
      </c>
    </row>
    <row r="59" spans="1:2" ht="14.5" x14ac:dyDescent="0.35">
      <c r="A59" s="22" t="s">
        <v>54</v>
      </c>
      <c r="B59" s="23">
        <v>834</v>
      </c>
    </row>
    <row r="60" spans="1:2" ht="14.5" x14ac:dyDescent="0.35">
      <c r="A60" s="22" t="s">
        <v>55</v>
      </c>
      <c r="B60" s="23">
        <v>6000</v>
      </c>
    </row>
    <row r="61" spans="1:2" ht="14.5" x14ac:dyDescent="0.35">
      <c r="A61" s="22" t="s">
        <v>56</v>
      </c>
      <c r="B61" s="23">
        <v>315</v>
      </c>
    </row>
    <row r="62" spans="1:2" ht="14.5" x14ac:dyDescent="0.35">
      <c r="A62" s="22" t="s">
        <v>57</v>
      </c>
      <c r="B62" s="23">
        <v>500</v>
      </c>
    </row>
    <row r="63" spans="1:2" ht="14.5" x14ac:dyDescent="0.35">
      <c r="A63" s="22" t="s">
        <v>58</v>
      </c>
      <c r="B63" s="23">
        <v>2500</v>
      </c>
    </row>
    <row r="64" spans="1:2" ht="14.5" x14ac:dyDescent="0.35">
      <c r="A64" s="22" t="s">
        <v>59</v>
      </c>
      <c r="B64" s="23">
        <v>480</v>
      </c>
    </row>
    <row r="65" spans="1:8" ht="14.5" x14ac:dyDescent="0.35">
      <c r="A65" s="22" t="s">
        <v>60</v>
      </c>
      <c r="B65" s="23">
        <v>1000</v>
      </c>
    </row>
    <row r="66" spans="1:8" ht="14.5" x14ac:dyDescent="0.35">
      <c r="A66" s="22" t="s">
        <v>61</v>
      </c>
      <c r="B66" s="23">
        <v>300</v>
      </c>
    </row>
    <row r="67" spans="1:8" ht="14.5" x14ac:dyDescent="0.35">
      <c r="A67" s="22" t="s">
        <v>62</v>
      </c>
      <c r="B67" s="23">
        <v>21540</v>
      </c>
    </row>
    <row r="68" spans="1:8" ht="14.5" x14ac:dyDescent="0.35">
      <c r="A68" s="22" t="s">
        <v>63</v>
      </c>
      <c r="B68" s="23">
        <v>4000</v>
      </c>
      <c r="H68" s="35"/>
    </row>
    <row r="69" spans="1:8" ht="14.5" x14ac:dyDescent="0.35">
      <c r="A69" s="22" t="s">
        <v>64</v>
      </c>
      <c r="B69" s="23">
        <v>24293</v>
      </c>
    </row>
    <row r="70" spans="1:8" ht="14.5" x14ac:dyDescent="0.35">
      <c r="A70" s="22" t="s">
        <v>65</v>
      </c>
      <c r="B70" s="23">
        <v>5000</v>
      </c>
    </row>
    <row r="71" spans="1:8" ht="14.5" x14ac:dyDescent="0.35">
      <c r="A71" s="22" t="s">
        <v>66</v>
      </c>
      <c r="B71" s="23">
        <v>16572</v>
      </c>
    </row>
    <row r="72" spans="1:8" ht="14.5" x14ac:dyDescent="0.35">
      <c r="A72" s="22" t="s">
        <v>67</v>
      </c>
      <c r="B72" s="23">
        <v>1230</v>
      </c>
    </row>
    <row r="73" spans="1:8" ht="14.5" x14ac:dyDescent="0.35">
      <c r="A73" s="22" t="s">
        <v>68</v>
      </c>
      <c r="B73" s="23">
        <v>2100</v>
      </c>
    </row>
    <row r="74" spans="1:8" ht="14.5" x14ac:dyDescent="0.35">
      <c r="A74" s="22" t="s">
        <v>69</v>
      </c>
      <c r="B74" s="23">
        <v>1680</v>
      </c>
    </row>
    <row r="75" spans="1:8" ht="14.5" x14ac:dyDescent="0.35">
      <c r="A75" s="22" t="s">
        <v>70</v>
      </c>
      <c r="B75" s="23">
        <v>2060</v>
      </c>
    </row>
    <row r="76" spans="1:8" ht="14.5" x14ac:dyDescent="0.35">
      <c r="A76" s="22" t="s">
        <v>71</v>
      </c>
      <c r="B76" s="23">
        <v>2600</v>
      </c>
    </row>
    <row r="77" spans="1:8" ht="14.5" x14ac:dyDescent="0.35">
      <c r="A77" s="22" t="s">
        <v>72</v>
      </c>
      <c r="B77" s="23">
        <v>1080</v>
      </c>
    </row>
    <row r="78" spans="1:8" ht="14.5" x14ac:dyDescent="0.35">
      <c r="A78" s="22" t="s">
        <v>73</v>
      </c>
      <c r="B78" s="23">
        <v>4000</v>
      </c>
    </row>
    <row r="79" spans="1:8" ht="14.5" x14ac:dyDescent="0.35">
      <c r="A79" s="22" t="s">
        <v>74</v>
      </c>
      <c r="B79" s="23">
        <v>8850</v>
      </c>
    </row>
    <row r="80" spans="1:8" ht="29" x14ac:dyDescent="0.35">
      <c r="A80" s="22" t="s">
        <v>75</v>
      </c>
      <c r="B80" s="23">
        <v>7640</v>
      </c>
    </row>
    <row r="81" spans="1:2" ht="14.5" x14ac:dyDescent="0.35">
      <c r="A81" s="22" t="s">
        <v>76</v>
      </c>
      <c r="B81" s="23">
        <v>1500</v>
      </c>
    </row>
    <row r="82" spans="1:2" ht="14.5" x14ac:dyDescent="0.35">
      <c r="A82" s="22" t="s">
        <v>77</v>
      </c>
      <c r="B82" s="23">
        <v>500</v>
      </c>
    </row>
    <row r="83" spans="1:2" ht="14.5" x14ac:dyDescent="0.35">
      <c r="A83" s="22" t="s">
        <v>78</v>
      </c>
      <c r="B83" s="23">
        <v>30000</v>
      </c>
    </row>
    <row r="84" spans="1:2" ht="14.5" x14ac:dyDescent="0.35">
      <c r="A84" s="22" t="s">
        <v>79</v>
      </c>
      <c r="B84" s="23">
        <v>1080</v>
      </c>
    </row>
    <row r="85" spans="1:2" ht="14.5" x14ac:dyDescent="0.35">
      <c r="A85" s="22" t="s">
        <v>80</v>
      </c>
      <c r="B85" s="23">
        <v>7000</v>
      </c>
    </row>
    <row r="86" spans="1:2" ht="14.5" x14ac:dyDescent="0.35">
      <c r="A86" s="22" t="s">
        <v>81</v>
      </c>
      <c r="B86" s="23">
        <v>500</v>
      </c>
    </row>
    <row r="87" spans="1:2" ht="14.5" x14ac:dyDescent="0.35">
      <c r="A87" s="22" t="s">
        <v>82</v>
      </c>
      <c r="B87" s="23">
        <v>1320</v>
      </c>
    </row>
    <row r="88" spans="1:2" ht="29" x14ac:dyDescent="0.35">
      <c r="A88" s="22" t="s">
        <v>83</v>
      </c>
      <c r="B88" s="23">
        <v>3375</v>
      </c>
    </row>
    <row r="89" spans="1:2" ht="29" x14ac:dyDescent="0.35">
      <c r="A89" s="22" t="s">
        <v>84</v>
      </c>
      <c r="B89" s="23">
        <v>950</v>
      </c>
    </row>
    <row r="90" spans="1:2" ht="14.5" x14ac:dyDescent="0.35">
      <c r="A90" s="22" t="s">
        <v>85</v>
      </c>
      <c r="B90" s="23">
        <v>1121</v>
      </c>
    </row>
    <row r="91" spans="1:2" ht="14.5" x14ac:dyDescent="0.35">
      <c r="A91" s="22" t="s">
        <v>86</v>
      </c>
      <c r="B91" s="23">
        <v>25</v>
      </c>
    </row>
    <row r="92" spans="1:2" ht="14.5" x14ac:dyDescent="0.35">
      <c r="A92" s="22" t="s">
        <v>87</v>
      </c>
      <c r="B92" s="23">
        <v>417</v>
      </c>
    </row>
    <row r="93" spans="1:2" ht="14.5" x14ac:dyDescent="0.35">
      <c r="A93" s="22" t="s">
        <v>88</v>
      </c>
      <c r="B93" s="23">
        <v>400</v>
      </c>
    </row>
    <row r="94" spans="1:2" ht="14.5" x14ac:dyDescent="0.35">
      <c r="A94" s="22" t="s">
        <v>89</v>
      </c>
      <c r="B94" s="23">
        <v>1851</v>
      </c>
    </row>
    <row r="95" spans="1:2" ht="14.5" x14ac:dyDescent="0.35">
      <c r="A95" s="22" t="s">
        <v>90</v>
      </c>
      <c r="B95" s="23">
        <v>300</v>
      </c>
    </row>
    <row r="96" spans="1:2" ht="14.5" x14ac:dyDescent="0.35">
      <c r="A96" s="22" t="s">
        <v>91</v>
      </c>
      <c r="B96" s="23">
        <v>2300</v>
      </c>
    </row>
    <row r="97" spans="1:2" ht="29" x14ac:dyDescent="0.35">
      <c r="A97" s="22" t="s">
        <v>92</v>
      </c>
      <c r="B97" s="23">
        <v>200</v>
      </c>
    </row>
    <row r="98" spans="1:2" ht="14.5" x14ac:dyDescent="0.35">
      <c r="A98" s="22" t="s">
        <v>93</v>
      </c>
      <c r="B98" s="23">
        <v>4484</v>
      </c>
    </row>
    <row r="99" spans="1:2" ht="14.5" x14ac:dyDescent="0.35">
      <c r="A99" s="22" t="s">
        <v>94</v>
      </c>
      <c r="B99" s="23">
        <v>5000</v>
      </c>
    </row>
    <row r="100" spans="1:2" ht="17" customHeight="1" x14ac:dyDescent="0.35">
      <c r="A100" s="22" t="s">
        <v>95</v>
      </c>
      <c r="B100" s="23">
        <v>350</v>
      </c>
    </row>
    <row r="101" spans="1:2" ht="17" customHeight="1" x14ac:dyDescent="0.35">
      <c r="A101" s="22" t="s">
        <v>96</v>
      </c>
      <c r="B101" s="23">
        <v>3000</v>
      </c>
    </row>
    <row r="102" spans="1:2" ht="17.5" customHeight="1" x14ac:dyDescent="0.35">
      <c r="A102" s="21" t="s">
        <v>97</v>
      </c>
      <c r="B102" s="23"/>
    </row>
    <row r="103" spans="1:2" ht="14.5" x14ac:dyDescent="0.35">
      <c r="A103" s="22" t="s">
        <v>98</v>
      </c>
      <c r="B103" s="23">
        <v>24000</v>
      </c>
    </row>
    <row r="104" spans="1:2" ht="14.5" x14ac:dyDescent="0.35">
      <c r="A104" s="22" t="s">
        <v>99</v>
      </c>
      <c r="B104" s="23">
        <v>22000</v>
      </c>
    </row>
    <row r="105" spans="1:2" ht="14.5" x14ac:dyDescent="0.35">
      <c r="A105" s="22" t="s">
        <v>100</v>
      </c>
      <c r="B105" s="23">
        <v>16000</v>
      </c>
    </row>
    <row r="106" spans="1:2" ht="14.5" x14ac:dyDescent="0.35">
      <c r="A106" s="22" t="s">
        <v>101</v>
      </c>
      <c r="B106" s="23">
        <v>6300</v>
      </c>
    </row>
    <row r="107" spans="1:2" ht="14.5" x14ac:dyDescent="0.35">
      <c r="A107" s="24" t="s">
        <v>102</v>
      </c>
      <c r="B107" s="23">
        <v>5200</v>
      </c>
    </row>
    <row r="108" spans="1:2" ht="14.5" x14ac:dyDescent="0.35">
      <c r="A108" s="22" t="s">
        <v>103</v>
      </c>
      <c r="B108" s="23">
        <v>6480</v>
      </c>
    </row>
    <row r="109" spans="1:2" ht="14.5" x14ac:dyDescent="0.35">
      <c r="A109" s="22" t="s">
        <v>104</v>
      </c>
      <c r="B109" s="23">
        <v>6480</v>
      </c>
    </row>
    <row r="110" spans="1:2" ht="14.5" x14ac:dyDescent="0.35">
      <c r="A110" s="24" t="s">
        <v>105</v>
      </c>
      <c r="B110" s="23">
        <v>3690</v>
      </c>
    </row>
    <row r="111" spans="1:2" ht="14.5" x14ac:dyDescent="0.35">
      <c r="A111" s="22" t="s">
        <v>106</v>
      </c>
      <c r="B111" s="23">
        <v>2700</v>
      </c>
    </row>
    <row r="112" spans="1:2" ht="14.5" x14ac:dyDescent="0.35">
      <c r="A112" s="24" t="s">
        <v>107</v>
      </c>
      <c r="B112" s="23">
        <v>1290</v>
      </c>
    </row>
    <row r="113" spans="1:2" ht="29" x14ac:dyDescent="0.35">
      <c r="A113" s="22" t="s">
        <v>108</v>
      </c>
      <c r="B113" s="23">
        <v>1890</v>
      </c>
    </row>
    <row r="114" spans="1:2" ht="14.5" x14ac:dyDescent="0.35">
      <c r="A114" s="22" t="s">
        <v>109</v>
      </c>
      <c r="B114" s="23">
        <v>250</v>
      </c>
    </row>
    <row r="115" spans="1:2" ht="14.5" x14ac:dyDescent="0.35">
      <c r="A115" s="22" t="s">
        <v>110</v>
      </c>
      <c r="B115" s="23">
        <v>12807</v>
      </c>
    </row>
    <row r="116" spans="1:2" ht="14.5" x14ac:dyDescent="0.35">
      <c r="A116" s="24" t="s">
        <v>111</v>
      </c>
      <c r="B116" s="23">
        <v>105</v>
      </c>
    </row>
    <row r="117" spans="1:2" ht="16" customHeight="1" x14ac:dyDescent="0.35">
      <c r="A117" s="25" t="s">
        <v>14</v>
      </c>
      <c r="B117" s="23"/>
    </row>
    <row r="118" spans="1:2" ht="16" customHeight="1" x14ac:dyDescent="0.35">
      <c r="A118" s="22" t="s">
        <v>112</v>
      </c>
      <c r="B118" s="23">
        <v>4600</v>
      </c>
    </row>
    <row r="119" spans="1:2" ht="14.5" x14ac:dyDescent="0.35">
      <c r="A119" s="22" t="s">
        <v>113</v>
      </c>
      <c r="B119" s="23">
        <v>3900</v>
      </c>
    </row>
    <row r="120" spans="1:2" ht="29" x14ac:dyDescent="0.35">
      <c r="A120" s="22" t="s">
        <v>114</v>
      </c>
      <c r="B120" s="23">
        <v>3500</v>
      </c>
    </row>
    <row r="121" spans="1:2" ht="14.5" x14ac:dyDescent="0.35">
      <c r="A121" s="22" t="s">
        <v>115</v>
      </c>
      <c r="B121" s="23">
        <v>2000</v>
      </c>
    </row>
    <row r="122" spans="1:2" ht="14" customHeight="1" x14ac:dyDescent="0.35">
      <c r="A122" s="22" t="s">
        <v>116</v>
      </c>
      <c r="B122" s="23">
        <v>2230</v>
      </c>
    </row>
    <row r="123" spans="1:2" ht="17" customHeight="1" x14ac:dyDescent="0.35">
      <c r="A123" s="22" t="s">
        <v>117</v>
      </c>
      <c r="B123" s="23">
        <v>1500</v>
      </c>
    </row>
    <row r="124" spans="1:2" ht="14.5" x14ac:dyDescent="0.35">
      <c r="A124" s="22" t="s">
        <v>118</v>
      </c>
      <c r="B124" s="23">
        <v>1165</v>
      </c>
    </row>
    <row r="125" spans="1:2" ht="14.5" x14ac:dyDescent="0.35">
      <c r="A125" s="22" t="s">
        <v>119</v>
      </c>
      <c r="B125" s="23">
        <v>500</v>
      </c>
    </row>
    <row r="126" spans="1:2" ht="14.5" x14ac:dyDescent="0.35">
      <c r="A126" s="22" t="s">
        <v>120</v>
      </c>
      <c r="B126" s="23">
        <v>700</v>
      </c>
    </row>
    <row r="127" spans="1:2" ht="29" x14ac:dyDescent="0.35">
      <c r="A127" s="22" t="s">
        <v>121</v>
      </c>
      <c r="B127" s="23">
        <v>3580</v>
      </c>
    </row>
    <row r="128" spans="1:2" ht="14.5" x14ac:dyDescent="0.35">
      <c r="A128" s="22" t="s">
        <v>122</v>
      </c>
      <c r="B128" s="23">
        <v>900</v>
      </c>
    </row>
    <row r="129" spans="1:2" ht="14.5" x14ac:dyDescent="0.35">
      <c r="A129" s="24" t="s">
        <v>123</v>
      </c>
      <c r="B129" s="23">
        <v>1528</v>
      </c>
    </row>
    <row r="130" spans="1:2" ht="14.5" x14ac:dyDescent="0.35">
      <c r="A130" s="22" t="s">
        <v>124</v>
      </c>
      <c r="B130" s="23">
        <v>105</v>
      </c>
    </row>
    <row r="131" spans="1:2" ht="29" x14ac:dyDescent="0.35">
      <c r="A131" s="22" t="s">
        <v>125</v>
      </c>
      <c r="B131" s="23">
        <v>1000</v>
      </c>
    </row>
    <row r="132" spans="1:2" ht="14.5" x14ac:dyDescent="0.35">
      <c r="A132" s="22" t="s">
        <v>126</v>
      </c>
      <c r="B132" s="23">
        <v>1000</v>
      </c>
    </row>
    <row r="133" spans="1:2" ht="14.5" x14ac:dyDescent="0.35">
      <c r="A133" s="22" t="s">
        <v>127</v>
      </c>
      <c r="B133" s="23">
        <v>4000</v>
      </c>
    </row>
    <row r="134" spans="1:2" ht="14.5" x14ac:dyDescent="0.35">
      <c r="A134" s="16" t="s">
        <v>128</v>
      </c>
      <c r="B134" s="23">
        <v>9899</v>
      </c>
    </row>
    <row r="135" spans="1:2" ht="14.5" x14ac:dyDescent="0.35">
      <c r="A135" s="26" t="s">
        <v>129</v>
      </c>
      <c r="B135" s="23">
        <v>15124</v>
      </c>
    </row>
    <row r="136" spans="1:2" s="19" customFormat="1" ht="31" customHeight="1" thickBot="1" x14ac:dyDescent="0.4">
      <c r="A136" s="17" t="s">
        <v>130</v>
      </c>
      <c r="B136" s="18">
        <f>SUM(B25:B135)</f>
        <v>447037</v>
      </c>
    </row>
    <row r="137" spans="1:2" ht="28" customHeight="1" x14ac:dyDescent="0.35">
      <c r="A137" s="27" t="s">
        <v>131</v>
      </c>
      <c r="B137" s="28"/>
    </row>
    <row r="138" spans="1:2" ht="14.5" x14ac:dyDescent="0.35">
      <c r="A138" s="29" t="s">
        <v>132</v>
      </c>
      <c r="B138" s="11"/>
    </row>
    <row r="139" spans="1:2" ht="14.5" x14ac:dyDescent="0.35">
      <c r="A139" s="22" t="s">
        <v>149</v>
      </c>
      <c r="B139" s="11">
        <v>69498</v>
      </c>
    </row>
    <row r="140" spans="1:2" ht="14.5" x14ac:dyDescent="0.35">
      <c r="A140" s="22" t="s">
        <v>133</v>
      </c>
      <c r="B140" s="11">
        <v>20000</v>
      </c>
    </row>
    <row r="141" spans="1:2" ht="14.5" x14ac:dyDescent="0.35">
      <c r="A141" s="22" t="s">
        <v>134</v>
      </c>
      <c r="B141" s="11">
        <v>200000</v>
      </c>
    </row>
    <row r="142" spans="1:2" ht="14.5" x14ac:dyDescent="0.35">
      <c r="A142" s="22" t="s">
        <v>135</v>
      </c>
      <c r="B142" s="11">
        <v>6000</v>
      </c>
    </row>
    <row r="143" spans="1:2" ht="14.5" x14ac:dyDescent="0.35">
      <c r="A143" s="29" t="s">
        <v>136</v>
      </c>
      <c r="B143" s="11"/>
    </row>
    <row r="144" spans="1:2" ht="14.5" x14ac:dyDescent="0.35">
      <c r="A144" s="14" t="s">
        <v>137</v>
      </c>
      <c r="B144" s="11">
        <v>6678</v>
      </c>
    </row>
    <row r="145" spans="1:2" ht="14.5" x14ac:dyDescent="0.35">
      <c r="A145" s="14" t="s">
        <v>138</v>
      </c>
      <c r="B145" s="11">
        <v>48415</v>
      </c>
    </row>
    <row r="146" spans="1:2" ht="14.5" x14ac:dyDescent="0.35">
      <c r="A146" s="14" t="s">
        <v>139</v>
      </c>
      <c r="B146" s="11">
        <v>2460</v>
      </c>
    </row>
    <row r="147" spans="1:2" ht="14.5" x14ac:dyDescent="0.35">
      <c r="A147" s="14" t="s">
        <v>140</v>
      </c>
      <c r="B147" s="11">
        <v>14856</v>
      </c>
    </row>
    <row r="148" spans="1:2" ht="14.5" x14ac:dyDescent="0.35">
      <c r="A148" s="14" t="s">
        <v>141</v>
      </c>
      <c r="B148" s="11">
        <v>5000</v>
      </c>
    </row>
    <row r="149" spans="1:2" ht="14.5" x14ac:dyDescent="0.35">
      <c r="A149" s="14" t="s">
        <v>142</v>
      </c>
      <c r="B149" s="11">
        <v>1500</v>
      </c>
    </row>
    <row r="150" spans="1:2" ht="14.5" x14ac:dyDescent="0.35">
      <c r="A150" s="14" t="s">
        <v>143</v>
      </c>
      <c r="B150" s="11">
        <v>1000</v>
      </c>
    </row>
    <row r="151" spans="1:2" ht="14.5" x14ac:dyDescent="0.35">
      <c r="A151" s="14" t="s">
        <v>144</v>
      </c>
      <c r="B151" s="11">
        <v>17321</v>
      </c>
    </row>
    <row r="152" spans="1:2" s="30" customFormat="1" ht="29.15" customHeight="1" thickBot="1" x14ac:dyDescent="0.4">
      <c r="A152" s="17" t="s">
        <v>145</v>
      </c>
      <c r="B152" s="18">
        <f>SUM(B138:B151)</f>
        <v>392728</v>
      </c>
    </row>
    <row r="153" spans="1:2" ht="21.5" customHeight="1" x14ac:dyDescent="0.3">
      <c r="A153" s="31" t="s">
        <v>146</v>
      </c>
      <c r="B153" s="32">
        <f>B152+B22</f>
        <v>447036.6</v>
      </c>
    </row>
    <row r="154" spans="1:2" x14ac:dyDescent="0.3">
      <c r="A154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FirstLight</dc:creator>
  <cp:lastModifiedBy>FirstLight</cp:lastModifiedBy>
  <dcterms:created xsi:type="dcterms:W3CDTF">2021-10-08T09:32:50Z</dcterms:created>
  <dcterms:modified xsi:type="dcterms:W3CDTF">2022-01-20T08:34:45Z</dcterms:modified>
</cp:coreProperties>
</file>